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e\Desktop\CircHOB update files\"/>
    </mc:Choice>
  </mc:AlternateContent>
  <bookViews>
    <workbookView xWindow="0" yWindow="0" windowWidth="19200" windowHeight="7050"/>
  </bookViews>
  <sheets>
    <sheet name="Population" sheetId="1" r:id="rId1"/>
  </sheets>
  <definedNames>
    <definedName name="Diag">#REF!,#REF!</definedName>
    <definedName name="SPS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AA6" i="1" l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40" i="1"/>
  <c r="AA41" i="1"/>
  <c r="AA42" i="1"/>
  <c r="AA44" i="1"/>
  <c r="AA45" i="1"/>
  <c r="AA5" i="1"/>
  <c r="D28" i="1" l="1"/>
  <c r="C28" i="1"/>
  <c r="B28" i="1"/>
  <c r="D24" i="1"/>
  <c r="C24" i="1"/>
  <c r="B24" i="1"/>
  <c r="D20" i="1"/>
  <c r="C20" i="1"/>
  <c r="B20" i="1"/>
  <c r="D11" i="1"/>
  <c r="C11" i="1"/>
  <c r="B11" i="1"/>
  <c r="P6" i="1"/>
  <c r="Q6" i="1"/>
  <c r="R6" i="1"/>
  <c r="P7" i="1"/>
  <c r="Q7" i="1"/>
  <c r="R7" i="1"/>
  <c r="P8" i="1"/>
  <c r="Q8" i="1"/>
  <c r="R8" i="1"/>
  <c r="P9" i="1"/>
  <c r="Q9" i="1"/>
  <c r="R9" i="1"/>
  <c r="P10" i="1"/>
  <c r="Q10" i="1"/>
  <c r="R10" i="1"/>
  <c r="P12" i="1"/>
  <c r="Q12" i="1"/>
  <c r="R12" i="1"/>
  <c r="P13" i="1"/>
  <c r="Q13" i="1"/>
  <c r="R13" i="1"/>
  <c r="P14" i="1"/>
  <c r="Q14" i="1"/>
  <c r="R14" i="1"/>
  <c r="P15" i="1"/>
  <c r="Q15" i="1"/>
  <c r="R15" i="1"/>
  <c r="P16" i="1"/>
  <c r="Q16" i="1"/>
  <c r="R16" i="1"/>
  <c r="P17" i="1"/>
  <c r="Q17" i="1"/>
  <c r="R17" i="1"/>
  <c r="P18" i="1"/>
  <c r="Q18" i="1"/>
  <c r="R18" i="1"/>
  <c r="P19" i="1"/>
  <c r="Q19" i="1"/>
  <c r="R19" i="1"/>
  <c r="P21" i="1"/>
  <c r="Q21" i="1"/>
  <c r="R21" i="1"/>
  <c r="P22" i="1"/>
  <c r="Q22" i="1"/>
  <c r="R22" i="1"/>
  <c r="P23" i="1"/>
  <c r="Q23" i="1"/>
  <c r="R23" i="1"/>
  <c r="P25" i="1"/>
  <c r="Q25" i="1"/>
  <c r="R25" i="1"/>
  <c r="P26" i="1"/>
  <c r="Q26" i="1"/>
  <c r="R26" i="1"/>
  <c r="P27" i="1"/>
  <c r="Q27" i="1"/>
  <c r="R27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P39" i="1"/>
  <c r="Q39" i="1"/>
  <c r="P40" i="1"/>
  <c r="Q40" i="1"/>
  <c r="R40" i="1"/>
  <c r="P41" i="1"/>
  <c r="Q41" i="1"/>
  <c r="R41" i="1"/>
  <c r="P42" i="1"/>
  <c r="Q42" i="1"/>
  <c r="R42" i="1"/>
  <c r="P43" i="1"/>
  <c r="Q43" i="1"/>
  <c r="P44" i="1"/>
  <c r="Q44" i="1"/>
  <c r="R44" i="1"/>
  <c r="Q5" i="1"/>
  <c r="R5" i="1"/>
  <c r="P5" i="1"/>
  <c r="N28" i="1"/>
  <c r="N24" i="1"/>
  <c r="N20" i="1"/>
  <c r="N11" i="1"/>
  <c r="R24" i="1" l="1"/>
  <c r="R28" i="1"/>
  <c r="P28" i="1"/>
  <c r="Q28" i="1"/>
  <c r="P24" i="1"/>
  <c r="Q11" i="1"/>
  <c r="Q45" i="1"/>
  <c r="Q24" i="1"/>
  <c r="R20" i="1"/>
  <c r="R45" i="1"/>
  <c r="Q20" i="1"/>
  <c r="P11" i="1"/>
  <c r="P20" i="1"/>
  <c r="P45" i="1"/>
  <c r="R11" i="1"/>
</calcChain>
</file>

<file path=xl/sharedStrings.xml><?xml version="1.0" encoding="utf-8"?>
<sst xmlns="http://schemas.openxmlformats.org/spreadsheetml/2006/main" count="84" uniqueCount="58">
  <si>
    <t>Country/Region</t>
  </si>
  <si>
    <t>United States</t>
  </si>
  <si>
    <t>Alaska</t>
  </si>
  <si>
    <t>Canada</t>
  </si>
  <si>
    <t>Yukon</t>
  </si>
  <si>
    <t>Northwest Territories</t>
  </si>
  <si>
    <t>Nunavut</t>
  </si>
  <si>
    <t>Northern Canada</t>
  </si>
  <si>
    <t>Denmark</t>
  </si>
  <si>
    <t>Greenland</t>
  </si>
  <si>
    <t>Faroe Islands</t>
  </si>
  <si>
    <t>Iceland</t>
  </si>
  <si>
    <t>Norway</t>
  </si>
  <si>
    <t>Nordland</t>
  </si>
  <si>
    <t xml:space="preserve">Troms </t>
  </si>
  <si>
    <t>Finnmark</t>
  </si>
  <si>
    <t>Northern Norway</t>
  </si>
  <si>
    <t>Sweden</t>
  </si>
  <si>
    <t>Västerbotten</t>
  </si>
  <si>
    <t>Norrbotten</t>
  </si>
  <si>
    <t>Northern Sweden</t>
  </si>
  <si>
    <t>Finland</t>
  </si>
  <si>
    <t>Pohjois-Suomi</t>
  </si>
  <si>
    <t>Lappi</t>
  </si>
  <si>
    <t>Northern Finland</t>
  </si>
  <si>
    <t>Russian Federation</t>
  </si>
  <si>
    <t>Murmansk Oblast</t>
  </si>
  <si>
    <t>Kareliya Republic</t>
  </si>
  <si>
    <t>- Nenets AO</t>
  </si>
  <si>
    <t>Komi Republic</t>
  </si>
  <si>
    <t>Yamalo-Nenets AO</t>
  </si>
  <si>
    <t>Khanty-Mansi AO</t>
  </si>
  <si>
    <t>Krasnoyarsk Kray</t>
  </si>
  <si>
    <t>- Taymyr AO</t>
  </si>
  <si>
    <t>- Evenki AO</t>
  </si>
  <si>
    <t>Sakha Republic</t>
  </si>
  <si>
    <t>Magadan Oblast</t>
  </si>
  <si>
    <t>Kamchatka Kray</t>
  </si>
  <si>
    <t>Chukotka AO</t>
  </si>
  <si>
    <t>Northern Russia</t>
  </si>
  <si>
    <t>Land area (sq.km)</t>
  </si>
  <si>
    <t>Population density (persons/sq.km)</t>
  </si>
  <si>
    <t>Mean annual population (persons)</t>
  </si>
  <si>
    <t>Proportion &lt;15 (%)</t>
  </si>
  <si>
    <t>Population growth (relative to 1990 = 100)</t>
  </si>
  <si>
    <t>% change</t>
  </si>
  <si>
    <t>Arkhangelsk Oblast</t>
  </si>
  <si>
    <t>Proportion ≥65 (%)</t>
  </si>
  <si>
    <t>1994</t>
  </si>
  <si>
    <t>1999</t>
  </si>
  <si>
    <t>2004</t>
  </si>
  <si>
    <t>2009</t>
  </si>
  <si>
    <t>-</t>
  </si>
  <si>
    <t>- Koryak AO</t>
  </si>
  <si>
    <t>2000-4</t>
  </si>
  <si>
    <t>2005-9</t>
  </si>
  <si>
    <t>2010-4</t>
  </si>
  <si>
    <t>Population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</si>
</sst>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 applyAlignment="1"/>
    <xf numFmtId="0" fontId="0" fillId="0" borderId="0" xfId="0" applyAlignment="1" applyProtection="1">
      <alignment horizontal="right"/>
      <protection locked="0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0" xfId="0" applyFill="1"/>
    <xf numFmtId="164" fontId="0" fillId="0" borderId="0" xfId="0" applyNumberForma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17" fontId="3" fillId="0" borderId="1" xfId="0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1" xfId="0" applyFont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3" fillId="0" borderId="0" xfId="0" applyNumberFormat="1" applyFont="1"/>
    <xf numFmtId="1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1" fontId="3" fillId="0" borderId="0" xfId="0" applyNumberFormat="1" applyFont="1"/>
    <xf numFmtId="0" fontId="3" fillId="0" borderId="0" xfId="0" applyFont="1" applyAlignment="1">
      <alignment horizontal="left" indent="1"/>
    </xf>
    <xf numFmtId="164" fontId="2" fillId="0" borderId="3" xfId="0" applyNumberFormat="1" applyFont="1" applyFill="1" applyBorder="1"/>
    <xf numFmtId="164" fontId="3" fillId="0" borderId="3" xfId="0" applyNumberFormat="1" applyFont="1" applyBorder="1"/>
    <xf numFmtId="164" fontId="3" fillId="0" borderId="3" xfId="0" applyNumberFormat="1" applyFont="1" applyFill="1" applyBorder="1"/>
    <xf numFmtId="0" fontId="3" fillId="0" borderId="3" xfId="0" applyFont="1" applyBorder="1"/>
    <xf numFmtId="1" fontId="3" fillId="0" borderId="0" xfId="0" applyNumberFormat="1" applyFont="1" applyAlignment="1">
      <alignment horizontal="right"/>
    </xf>
    <xf numFmtId="0" fontId="3" fillId="0" borderId="2" xfId="0" applyFont="1" applyBorder="1"/>
    <xf numFmtId="1" fontId="2" fillId="0" borderId="2" xfId="0" applyNumberFormat="1" applyFont="1" applyFill="1" applyBorder="1"/>
    <xf numFmtId="1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2" fontId="3" fillId="0" borderId="0" xfId="0" applyNumberFormat="1" applyFont="1"/>
    <xf numFmtId="2" fontId="3" fillId="0" borderId="3" xfId="0" applyNumberFormat="1" applyFont="1" applyBorder="1"/>
    <xf numFmtId="0" fontId="4" fillId="0" borderId="3" xfId="0" applyFont="1" applyBorder="1" applyAlignment="1">
      <alignment horizontal="left" indent="1"/>
    </xf>
    <xf numFmtId="1" fontId="4" fillId="0" borderId="1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4" fillId="0" borderId="0" xfId="0" applyFont="1" applyBorder="1"/>
    <xf numFmtId="2" fontId="3" fillId="0" borderId="1" xfId="0" applyNumberFormat="1" applyFont="1" applyBorder="1"/>
    <xf numFmtId="0" fontId="3" fillId="0" borderId="0" xfId="0" applyFont="1" applyFill="1" applyBorder="1"/>
    <xf numFmtId="3" fontId="2" fillId="0" borderId="0" xfId="0" applyNumberFormat="1" applyFont="1" applyBorder="1" applyAlignment="1">
      <alignment horizontal="right"/>
    </xf>
    <xf numFmtId="1" fontId="2" fillId="0" borderId="1" xfId="0" applyNumberFormat="1" applyFont="1" applyFill="1" applyBorder="1"/>
    <xf numFmtId="1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Fill="1" applyBorder="1"/>
    <xf numFmtId="0" fontId="4" fillId="0" borderId="0" xfId="0" applyFont="1" applyAlignment="1">
      <alignment horizontal="left" indent="1"/>
    </xf>
    <xf numFmtId="1" fontId="4" fillId="0" borderId="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2" xfId="0" applyNumberFormat="1" applyFont="1" applyBorder="1"/>
    <xf numFmtId="3" fontId="3" fillId="0" borderId="0" xfId="0" applyNumberFormat="1" applyFont="1" applyBorder="1" applyAlignment="1">
      <alignment horizontal="left" indent="1"/>
    </xf>
    <xf numFmtId="3" fontId="2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indent="1"/>
    </xf>
    <xf numFmtId="1" fontId="3" fillId="0" borderId="0" xfId="0" applyNumberFormat="1" applyFont="1" applyBorder="1" applyAlignment="1"/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Alignment="1"/>
    <xf numFmtId="0" fontId="3" fillId="0" borderId="0" xfId="0" quotePrefix="1" applyFont="1" applyBorder="1" applyAlignment="1">
      <alignment horizontal="left" indent="2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/>
    <xf numFmtId="164" fontId="3" fillId="0" borderId="0" xfId="0" applyNumberFormat="1" applyFont="1" applyBorder="1"/>
    <xf numFmtId="0" fontId="4" fillId="0" borderId="3" xfId="0" applyFont="1" applyFill="1" applyBorder="1" applyAlignment="1">
      <alignment horizontal="left" indent="1"/>
    </xf>
    <xf numFmtId="1" fontId="4" fillId="0" borderId="1" xfId="0" applyNumberFormat="1" applyFont="1" applyBorder="1"/>
    <xf numFmtId="1" fontId="4" fillId="0" borderId="0" xfId="0" applyNumberFormat="1" applyFont="1" applyBorder="1"/>
    <xf numFmtId="3" fontId="4" fillId="0" borderId="0" xfId="0" applyNumberFormat="1" applyFont="1" applyBorder="1"/>
    <xf numFmtId="164" fontId="4" fillId="0" borderId="1" xfId="0" applyNumberFormat="1" applyFont="1" applyBorder="1"/>
    <xf numFmtId="164" fontId="5" fillId="0" borderId="1" xfId="0" applyNumberFormat="1" applyFont="1" applyFill="1" applyBorder="1"/>
    <xf numFmtId="0" fontId="4" fillId="0" borderId="1" xfId="0" applyFont="1" applyBorder="1"/>
    <xf numFmtId="0" fontId="4" fillId="0" borderId="0" xfId="0" applyFont="1"/>
    <xf numFmtId="2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1" fontId="2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Normal="100" workbookViewId="0"/>
  </sheetViews>
  <sheetFormatPr defaultRowHeight="14" x14ac:dyDescent="0.3"/>
  <cols>
    <col min="1" max="1" width="18.6328125" customWidth="1"/>
    <col min="2" max="4" width="10.6328125" customWidth="1"/>
    <col min="5" max="5" width="1.6328125" style="3" customWidth="1"/>
    <col min="6" max="8" width="7.6328125" customWidth="1"/>
    <col min="9" max="9" width="1.6328125" customWidth="1"/>
    <col min="10" max="12" width="7.6328125" customWidth="1"/>
    <col min="13" max="13" width="1.6328125" style="3" customWidth="1"/>
    <col min="14" max="14" width="8.6328125" customWidth="1"/>
    <col min="15" max="15" width="1.7265625" style="3" customWidth="1"/>
    <col min="16" max="18" width="8.6328125" customWidth="1"/>
    <col min="19" max="19" width="1.6328125" customWidth="1"/>
    <col min="20" max="25" width="6.6328125" customWidth="1"/>
    <col min="26" max="26" width="1.6328125" customWidth="1"/>
    <col min="27" max="27" width="6.6328125" customWidth="1"/>
  </cols>
  <sheetData>
    <row r="1" spans="1:27" ht="15" x14ac:dyDescent="0.3">
      <c r="A1" s="69" t="s">
        <v>57</v>
      </c>
    </row>
    <row r="2" spans="1:27" ht="15" x14ac:dyDescent="0.3">
      <c r="A2" s="1"/>
      <c r="B2" s="2"/>
    </row>
    <row r="3" spans="1:27" ht="15" customHeight="1" x14ac:dyDescent="0.3">
      <c r="A3" s="74" t="s">
        <v>0</v>
      </c>
      <c r="B3" s="73" t="s">
        <v>42</v>
      </c>
      <c r="C3" s="73"/>
      <c r="D3" s="73"/>
      <c r="E3" s="7"/>
      <c r="F3" s="73" t="s">
        <v>43</v>
      </c>
      <c r="G3" s="73"/>
      <c r="H3" s="73"/>
      <c r="I3" s="8"/>
      <c r="J3" s="73" t="s">
        <v>47</v>
      </c>
      <c r="K3" s="73"/>
      <c r="L3" s="73"/>
      <c r="M3" s="7"/>
      <c r="N3" s="70" t="s">
        <v>40</v>
      </c>
      <c r="O3" s="9"/>
      <c r="P3" s="73" t="s">
        <v>41</v>
      </c>
      <c r="Q3" s="73"/>
      <c r="R3" s="73"/>
      <c r="S3" s="8"/>
      <c r="T3" s="72" t="s">
        <v>44</v>
      </c>
      <c r="U3" s="72"/>
      <c r="V3" s="72"/>
      <c r="W3" s="72"/>
      <c r="X3" s="72"/>
      <c r="Y3" s="72"/>
      <c r="Z3" s="8"/>
      <c r="AA3" s="70" t="s">
        <v>45</v>
      </c>
    </row>
    <row r="4" spans="1:27" x14ac:dyDescent="0.3">
      <c r="A4" s="75"/>
      <c r="B4" s="10" t="s">
        <v>54</v>
      </c>
      <c r="C4" s="11" t="s">
        <v>55</v>
      </c>
      <c r="D4" s="11" t="s">
        <v>56</v>
      </c>
      <c r="E4" s="12"/>
      <c r="F4" s="10" t="s">
        <v>54</v>
      </c>
      <c r="G4" s="11" t="s">
        <v>55</v>
      </c>
      <c r="H4" s="11" t="s">
        <v>56</v>
      </c>
      <c r="I4" s="8"/>
      <c r="J4" s="10" t="s">
        <v>54</v>
      </c>
      <c r="K4" s="11" t="s">
        <v>55</v>
      </c>
      <c r="L4" s="11" t="s">
        <v>56</v>
      </c>
      <c r="M4" s="12"/>
      <c r="N4" s="71"/>
      <c r="O4" s="7"/>
      <c r="P4" s="10" t="s">
        <v>54</v>
      </c>
      <c r="Q4" s="11" t="s">
        <v>55</v>
      </c>
      <c r="R4" s="11" t="s">
        <v>56</v>
      </c>
      <c r="S4" s="8"/>
      <c r="T4" s="67">
        <v>1990</v>
      </c>
      <c r="U4" s="10" t="s">
        <v>48</v>
      </c>
      <c r="V4" s="11" t="s">
        <v>49</v>
      </c>
      <c r="W4" s="10" t="s">
        <v>50</v>
      </c>
      <c r="X4" s="11" t="s">
        <v>51</v>
      </c>
      <c r="Y4" s="67">
        <v>2014</v>
      </c>
      <c r="Z4" s="8"/>
      <c r="AA4" s="71"/>
    </row>
    <row r="5" spans="1:27" x14ac:dyDescent="0.3">
      <c r="A5" s="8" t="s">
        <v>1</v>
      </c>
      <c r="B5" s="14">
        <v>287533958</v>
      </c>
      <c r="C5" s="14">
        <v>301198642.60000002</v>
      </c>
      <c r="D5" s="14">
        <v>313955658.80000001</v>
      </c>
      <c r="E5" s="14"/>
      <c r="F5" s="15">
        <v>21</v>
      </c>
      <c r="G5" s="15">
        <v>20.2</v>
      </c>
      <c r="H5" s="16">
        <v>19.5</v>
      </c>
      <c r="I5" s="8"/>
      <c r="J5" s="8">
        <v>12.4</v>
      </c>
      <c r="K5" s="8">
        <v>12.6</v>
      </c>
      <c r="L5" s="8">
        <v>13.8</v>
      </c>
      <c r="M5" s="9"/>
      <c r="N5" s="17">
        <v>9147590</v>
      </c>
      <c r="O5" s="18"/>
      <c r="P5" s="19">
        <f t="shared" ref="P5:P37" si="0">B5/$N5</f>
        <v>31.43275529401733</v>
      </c>
      <c r="Q5" s="19">
        <f t="shared" ref="Q5:Q37" si="1">C5/$N5</f>
        <v>32.926556896406595</v>
      </c>
      <c r="R5" s="19">
        <f t="shared" ref="R5:R37" si="2">D5/$N5</f>
        <v>34.32113363191835</v>
      </c>
      <c r="S5" s="8"/>
      <c r="T5" s="8">
        <v>100</v>
      </c>
      <c r="U5" s="16">
        <v>105.4</v>
      </c>
      <c r="V5" s="16">
        <v>111.8</v>
      </c>
      <c r="W5" s="16">
        <v>117.3</v>
      </c>
      <c r="X5" s="16">
        <v>122.9</v>
      </c>
      <c r="Y5" s="16">
        <v>127.6</v>
      </c>
      <c r="Z5" s="8"/>
      <c r="AA5" s="16">
        <f t="shared" ref="AA5:AA37" si="3">Y5-T5</f>
        <v>27.599999999999994</v>
      </c>
    </row>
    <row r="6" spans="1:27" x14ac:dyDescent="0.3">
      <c r="A6" s="20" t="s">
        <v>2</v>
      </c>
      <c r="B6" s="14">
        <v>642342.80000000005</v>
      </c>
      <c r="C6" s="14">
        <v>681779.6</v>
      </c>
      <c r="D6" s="14">
        <v>728283</v>
      </c>
      <c r="E6" s="14"/>
      <c r="F6" s="21">
        <v>24.1</v>
      </c>
      <c r="G6" s="22">
        <v>22.2</v>
      </c>
      <c r="H6" s="23">
        <v>21.6</v>
      </c>
      <c r="I6" s="8"/>
      <c r="J6" s="24">
        <v>6.1</v>
      </c>
      <c r="K6" s="24">
        <v>7.1</v>
      </c>
      <c r="L6" s="24">
        <v>8.6</v>
      </c>
      <c r="M6" s="9"/>
      <c r="N6" s="25">
        <v>1477950</v>
      </c>
      <c r="O6" s="18"/>
      <c r="P6" s="22">
        <f t="shared" si="0"/>
        <v>0.43461740924929804</v>
      </c>
      <c r="Q6" s="22">
        <f t="shared" si="1"/>
        <v>0.46130085591528808</v>
      </c>
      <c r="R6" s="22">
        <f t="shared" si="2"/>
        <v>0.49276565513041715</v>
      </c>
      <c r="S6" s="8"/>
      <c r="T6" s="24">
        <v>100</v>
      </c>
      <c r="U6" s="22">
        <v>109</v>
      </c>
      <c r="V6" s="22">
        <v>112.9</v>
      </c>
      <c r="W6" s="22">
        <v>119.2</v>
      </c>
      <c r="X6" s="22">
        <v>126.3</v>
      </c>
      <c r="Y6" s="22">
        <v>133.1</v>
      </c>
      <c r="Z6" s="8"/>
      <c r="AA6" s="22">
        <f t="shared" si="3"/>
        <v>33.099999999999994</v>
      </c>
    </row>
    <row r="7" spans="1:27" x14ac:dyDescent="0.3">
      <c r="A7" s="26" t="s">
        <v>3</v>
      </c>
      <c r="B7" s="27">
        <v>31328875.600000001</v>
      </c>
      <c r="C7" s="27">
        <v>32915028.199999999</v>
      </c>
      <c r="D7" s="27">
        <v>34757263.399999999</v>
      </c>
      <c r="E7" s="14"/>
      <c r="F7" s="15">
        <v>18.600000000000001</v>
      </c>
      <c r="G7" s="15">
        <v>17.100000000000001</v>
      </c>
      <c r="H7" s="16">
        <v>16.3</v>
      </c>
      <c r="I7" s="8"/>
      <c r="J7" s="8">
        <v>12.7</v>
      </c>
      <c r="K7" s="8">
        <v>13.4</v>
      </c>
      <c r="L7" s="8">
        <v>14.9</v>
      </c>
      <c r="M7" s="9"/>
      <c r="N7" s="28">
        <v>8965590</v>
      </c>
      <c r="O7" s="9"/>
      <c r="P7" s="16">
        <f t="shared" si="0"/>
        <v>3.4943462281902251</v>
      </c>
      <c r="Q7" s="16">
        <f t="shared" si="1"/>
        <v>3.671261813221439</v>
      </c>
      <c r="R7" s="16">
        <f t="shared" si="2"/>
        <v>3.8767402256850914</v>
      </c>
      <c r="S7" s="8"/>
      <c r="T7" s="8">
        <v>100</v>
      </c>
      <c r="U7" s="16">
        <v>104.7</v>
      </c>
      <c r="V7" s="16">
        <v>109.8</v>
      </c>
      <c r="W7" s="16">
        <v>115.3</v>
      </c>
      <c r="X7" s="16">
        <v>121.4</v>
      </c>
      <c r="Y7" s="16">
        <v>128.30000000000001</v>
      </c>
      <c r="Z7" s="8"/>
      <c r="AA7" s="16">
        <f t="shared" si="3"/>
        <v>28.300000000000011</v>
      </c>
    </row>
    <row r="8" spans="1:27" x14ac:dyDescent="0.3">
      <c r="A8" s="29" t="s">
        <v>4</v>
      </c>
      <c r="B8" s="14">
        <v>30663.8</v>
      </c>
      <c r="C8" s="14">
        <v>32709.4</v>
      </c>
      <c r="D8" s="14">
        <v>35834.199999999997</v>
      </c>
      <c r="E8" s="14"/>
      <c r="F8" s="15">
        <v>20.100000000000001</v>
      </c>
      <c r="G8" s="15">
        <v>17.8</v>
      </c>
      <c r="H8" s="16">
        <v>16.7</v>
      </c>
      <c r="I8" s="8"/>
      <c r="J8" s="8">
        <v>6.1</v>
      </c>
      <c r="K8" s="8">
        <v>7.4</v>
      </c>
      <c r="L8" s="8">
        <v>9.4</v>
      </c>
      <c r="M8" s="9"/>
      <c r="N8" s="25">
        <v>474710</v>
      </c>
      <c r="O8" s="9"/>
      <c r="P8" s="30">
        <f t="shared" si="0"/>
        <v>6.4594805249520756E-2</v>
      </c>
      <c r="Q8" s="30">
        <f t="shared" si="1"/>
        <v>6.8903962419161177E-2</v>
      </c>
      <c r="R8" s="30">
        <f t="shared" si="2"/>
        <v>7.5486507551979096E-2</v>
      </c>
      <c r="S8" s="8"/>
      <c r="T8" s="8">
        <v>100</v>
      </c>
      <c r="U8" s="16">
        <v>106.9</v>
      </c>
      <c r="V8" s="16">
        <v>110.8</v>
      </c>
      <c r="W8" s="16">
        <v>113.3</v>
      </c>
      <c r="X8" s="16">
        <v>121.5</v>
      </c>
      <c r="Y8" s="16">
        <v>132.6</v>
      </c>
      <c r="Z8" s="8"/>
      <c r="AA8" s="16">
        <f t="shared" si="3"/>
        <v>32.599999999999994</v>
      </c>
    </row>
    <row r="9" spans="1:27" x14ac:dyDescent="0.3">
      <c r="A9" s="29" t="s">
        <v>5</v>
      </c>
      <c r="B9" s="14">
        <v>41783.800000000003</v>
      </c>
      <c r="C9" s="14">
        <v>43290.400000000001</v>
      </c>
      <c r="D9" s="14">
        <v>43602.6</v>
      </c>
      <c r="E9" s="14"/>
      <c r="F9" s="16">
        <v>25.7</v>
      </c>
      <c r="G9" s="15">
        <v>22.7</v>
      </c>
      <c r="H9" s="16">
        <v>21.2</v>
      </c>
      <c r="I9" s="8"/>
      <c r="J9" s="8">
        <v>4.2</v>
      </c>
      <c r="K9" s="8">
        <v>4.8</v>
      </c>
      <c r="L9" s="8">
        <v>5.9</v>
      </c>
      <c r="M9" s="9"/>
      <c r="N9" s="25">
        <v>1143790</v>
      </c>
      <c r="O9" s="9"/>
      <c r="P9" s="30">
        <f t="shared" si="0"/>
        <v>3.6531006565890596E-2</v>
      </c>
      <c r="Q9" s="30">
        <f t="shared" si="1"/>
        <v>3.7848206401524753E-2</v>
      </c>
      <c r="R9" s="30">
        <f t="shared" si="2"/>
        <v>3.8121158604289246E-2</v>
      </c>
      <c r="S9" s="8"/>
      <c r="T9" s="8">
        <v>100</v>
      </c>
      <c r="U9" s="16">
        <v>108.7</v>
      </c>
      <c r="V9" s="16">
        <v>108.9</v>
      </c>
      <c r="W9" s="16">
        <v>116</v>
      </c>
      <c r="X9" s="16">
        <v>115.6</v>
      </c>
      <c r="Y9" s="16">
        <v>117.5</v>
      </c>
      <c r="Z9" s="8"/>
      <c r="AA9" s="16">
        <f t="shared" si="3"/>
        <v>17.5</v>
      </c>
    </row>
    <row r="10" spans="1:27" x14ac:dyDescent="0.3">
      <c r="A10" s="29" t="s">
        <v>6</v>
      </c>
      <c r="B10" s="14">
        <v>28726.6</v>
      </c>
      <c r="C10" s="14">
        <v>31407.599999999999</v>
      </c>
      <c r="D10" s="14">
        <v>34747.4</v>
      </c>
      <c r="E10" s="14"/>
      <c r="F10" s="16">
        <v>35.799999999999997</v>
      </c>
      <c r="G10" s="15">
        <v>32.700000000000003</v>
      </c>
      <c r="H10" s="16">
        <v>31.4</v>
      </c>
      <c r="I10" s="8"/>
      <c r="J10" s="8">
        <v>2.2999999999999998</v>
      </c>
      <c r="K10" s="8">
        <v>2.8</v>
      </c>
      <c r="L10" s="8">
        <v>3.4</v>
      </c>
      <c r="M10" s="9"/>
      <c r="N10" s="25">
        <v>1877780</v>
      </c>
      <c r="O10" s="9"/>
      <c r="P10" s="31">
        <f t="shared" si="0"/>
        <v>1.5298171244767757E-2</v>
      </c>
      <c r="Q10" s="31">
        <f t="shared" si="1"/>
        <v>1.6725921034412977E-2</v>
      </c>
      <c r="R10" s="31">
        <f t="shared" si="2"/>
        <v>1.8504510645549532E-2</v>
      </c>
      <c r="S10" s="8"/>
      <c r="T10" s="8">
        <v>100</v>
      </c>
      <c r="U10" s="16">
        <v>113.2</v>
      </c>
      <c r="V10" s="16">
        <v>124.3</v>
      </c>
      <c r="W10" s="16">
        <v>138.4</v>
      </c>
      <c r="X10" s="16">
        <v>151.1</v>
      </c>
      <c r="Y10" s="16">
        <v>167.1</v>
      </c>
      <c r="Z10" s="8"/>
      <c r="AA10" s="16">
        <f t="shared" si="3"/>
        <v>67.099999999999994</v>
      </c>
    </row>
    <row r="11" spans="1:27" x14ac:dyDescent="0.3">
      <c r="A11" s="32" t="s">
        <v>7</v>
      </c>
      <c r="B11" s="33">
        <f t="shared" ref="B11:D11" si="4">SUM(B8:B10)</f>
        <v>101174.20000000001</v>
      </c>
      <c r="C11" s="33">
        <f t="shared" si="4"/>
        <v>107407.4</v>
      </c>
      <c r="D11" s="33">
        <f t="shared" si="4"/>
        <v>114184.19999999998</v>
      </c>
      <c r="E11" s="34"/>
      <c r="F11" s="35">
        <v>26.9</v>
      </c>
      <c r="G11" s="35">
        <v>24.1</v>
      </c>
      <c r="H11" s="35">
        <v>22.9</v>
      </c>
      <c r="I11" s="8"/>
      <c r="J11" s="13">
        <v>4.2</v>
      </c>
      <c r="K11" s="35">
        <v>5</v>
      </c>
      <c r="L11" s="13">
        <v>6.2</v>
      </c>
      <c r="M11" s="9"/>
      <c r="N11" s="33">
        <f>SUM(N8:N10)</f>
        <v>3496280</v>
      </c>
      <c r="O11" s="36"/>
      <c r="P11" s="37">
        <f t="shared" si="0"/>
        <v>2.8937670895923671E-2</v>
      </c>
      <c r="Q11" s="37">
        <f t="shared" si="1"/>
        <v>3.0720480053084993E-2</v>
      </c>
      <c r="R11" s="37">
        <f t="shared" si="2"/>
        <v>3.26587687484984E-2</v>
      </c>
      <c r="S11" s="8"/>
      <c r="T11" s="13">
        <v>100</v>
      </c>
      <c r="U11" s="35">
        <v>109.2</v>
      </c>
      <c r="V11" s="35">
        <v>113.4</v>
      </c>
      <c r="W11" s="35">
        <v>120.7</v>
      </c>
      <c r="X11" s="35">
        <v>126.3</v>
      </c>
      <c r="Y11" s="35">
        <v>134.69999999999999</v>
      </c>
      <c r="Z11" s="8"/>
      <c r="AA11" s="35">
        <f t="shared" si="3"/>
        <v>34.699999999999989</v>
      </c>
    </row>
    <row r="12" spans="1:27" x14ac:dyDescent="0.3">
      <c r="A12" s="8" t="s">
        <v>8</v>
      </c>
      <c r="B12" s="14">
        <v>5371006.4000000004</v>
      </c>
      <c r="C12" s="14">
        <v>5463284.5999999996</v>
      </c>
      <c r="D12" s="14">
        <v>5589252.5999999996</v>
      </c>
      <c r="E12" s="14"/>
      <c r="F12" s="16">
        <v>18.7</v>
      </c>
      <c r="G12" s="15">
        <v>18.5</v>
      </c>
      <c r="H12" s="16">
        <v>17.600000000000001</v>
      </c>
      <c r="I12" s="8"/>
      <c r="J12" s="8">
        <v>14.9</v>
      </c>
      <c r="K12" s="38">
        <v>15.5</v>
      </c>
      <c r="L12" s="38">
        <v>17.600000000000001</v>
      </c>
      <c r="M12" s="9"/>
      <c r="N12" s="25">
        <v>42930</v>
      </c>
      <c r="O12" s="39"/>
      <c r="P12" s="19">
        <f t="shared" si="0"/>
        <v>125.11079431632892</v>
      </c>
      <c r="Q12" s="19">
        <f t="shared" si="1"/>
        <v>127.26029815979501</v>
      </c>
      <c r="R12" s="19">
        <f t="shared" si="2"/>
        <v>130.19456324248776</v>
      </c>
      <c r="S12" s="8"/>
      <c r="T12" s="8">
        <v>100</v>
      </c>
      <c r="U12" s="16">
        <v>101.3</v>
      </c>
      <c r="V12" s="16">
        <v>103.5</v>
      </c>
      <c r="W12" s="16">
        <v>105.1</v>
      </c>
      <c r="X12" s="16">
        <v>107.4</v>
      </c>
      <c r="Y12" s="16">
        <v>109.7</v>
      </c>
      <c r="Z12" s="8"/>
      <c r="AA12" s="16">
        <f t="shared" si="3"/>
        <v>9.7000000000000028</v>
      </c>
    </row>
    <row r="13" spans="1:27" x14ac:dyDescent="0.3">
      <c r="A13" s="20" t="s">
        <v>9</v>
      </c>
      <c r="B13" s="14">
        <v>56571.199999999997</v>
      </c>
      <c r="C13" s="14">
        <v>56583.199999999997</v>
      </c>
      <c r="D13" s="14">
        <v>56562.3</v>
      </c>
      <c r="E13" s="14"/>
      <c r="F13" s="16">
        <v>26.2</v>
      </c>
      <c r="G13" s="15">
        <v>24</v>
      </c>
      <c r="H13" s="16">
        <v>21.8</v>
      </c>
      <c r="I13" s="8"/>
      <c r="J13" s="8">
        <v>5.3</v>
      </c>
      <c r="K13" s="38">
        <v>6.1</v>
      </c>
      <c r="L13" s="38">
        <v>7.2</v>
      </c>
      <c r="M13" s="9"/>
      <c r="N13" s="25">
        <v>2166090</v>
      </c>
      <c r="O13" s="18"/>
      <c r="P13" s="30">
        <f t="shared" si="0"/>
        <v>2.6116735685036169E-2</v>
      </c>
      <c r="Q13" s="30">
        <f t="shared" si="1"/>
        <v>2.612227562104991E-2</v>
      </c>
      <c r="R13" s="30">
        <f t="shared" si="2"/>
        <v>2.6112626899159316E-2</v>
      </c>
      <c r="S13" s="8"/>
      <c r="T13" s="8">
        <v>100</v>
      </c>
      <c r="U13" s="16">
        <v>99.98</v>
      </c>
      <c r="V13" s="16">
        <v>100.9</v>
      </c>
      <c r="W13" s="16">
        <v>102.4</v>
      </c>
      <c r="X13" s="16">
        <v>101.3</v>
      </c>
      <c r="Y13" s="16">
        <v>101.3</v>
      </c>
      <c r="Z13" s="8"/>
      <c r="AA13" s="16">
        <f t="shared" si="3"/>
        <v>1.2999999999999972</v>
      </c>
    </row>
    <row r="14" spans="1:27" x14ac:dyDescent="0.3">
      <c r="A14" s="20" t="s">
        <v>10</v>
      </c>
      <c r="B14" s="14">
        <v>47140.800000000003</v>
      </c>
      <c r="C14" s="14">
        <v>48355</v>
      </c>
      <c r="D14" s="14">
        <v>48298.2</v>
      </c>
      <c r="E14" s="14"/>
      <c r="F14" s="16">
        <v>23.6</v>
      </c>
      <c r="G14" s="15">
        <v>22.4</v>
      </c>
      <c r="H14" s="16">
        <v>21.4</v>
      </c>
      <c r="I14" s="8"/>
      <c r="J14" s="8">
        <v>13.4</v>
      </c>
      <c r="K14" s="38">
        <v>13.8</v>
      </c>
      <c r="L14" s="38">
        <v>15.7</v>
      </c>
      <c r="M14" s="9"/>
      <c r="N14" s="25">
        <v>1400</v>
      </c>
      <c r="O14" s="18"/>
      <c r="P14" s="16">
        <f t="shared" si="0"/>
        <v>33.672000000000004</v>
      </c>
      <c r="Q14" s="16">
        <f t="shared" si="1"/>
        <v>34.539285714285711</v>
      </c>
      <c r="R14" s="16">
        <f t="shared" si="2"/>
        <v>34.498714285714286</v>
      </c>
      <c r="S14" s="8"/>
      <c r="T14" s="8">
        <v>100</v>
      </c>
      <c r="U14" s="16">
        <v>95.2</v>
      </c>
      <c r="V14" s="16">
        <v>94.7</v>
      </c>
      <c r="W14" s="16">
        <v>101.4</v>
      </c>
      <c r="X14" s="16">
        <v>102.2</v>
      </c>
      <c r="Y14" s="16">
        <v>101.9</v>
      </c>
      <c r="Z14" s="8"/>
      <c r="AA14" s="16">
        <f t="shared" si="3"/>
        <v>1.9000000000000057</v>
      </c>
    </row>
    <row r="15" spans="1:27" x14ac:dyDescent="0.3">
      <c r="A15" s="13" t="s">
        <v>11</v>
      </c>
      <c r="B15" s="40">
        <v>287125.2</v>
      </c>
      <c r="C15" s="40">
        <v>310039</v>
      </c>
      <c r="D15" s="40">
        <v>321777</v>
      </c>
      <c r="E15" s="14"/>
      <c r="F15" s="35">
        <v>22.9</v>
      </c>
      <c r="G15" s="35">
        <v>21.2</v>
      </c>
      <c r="H15" s="35">
        <v>20.7</v>
      </c>
      <c r="I15" s="8"/>
      <c r="J15" s="13">
        <v>11.7</v>
      </c>
      <c r="K15" s="13">
        <v>11.6</v>
      </c>
      <c r="L15" s="13">
        <v>12.8</v>
      </c>
      <c r="M15" s="9"/>
      <c r="N15" s="41">
        <v>103000</v>
      </c>
      <c r="O15" s="18"/>
      <c r="P15" s="35">
        <f t="shared" si="0"/>
        <v>2.787623300970874</v>
      </c>
      <c r="Q15" s="35">
        <f t="shared" si="1"/>
        <v>3.0100873786407769</v>
      </c>
      <c r="R15" s="35">
        <f t="shared" si="2"/>
        <v>3.1240485436893204</v>
      </c>
      <c r="S15" s="8"/>
      <c r="T15" s="13">
        <v>100</v>
      </c>
      <c r="U15" s="35">
        <v>104.4</v>
      </c>
      <c r="V15" s="35">
        <v>108.8</v>
      </c>
      <c r="W15" s="35">
        <v>114.8</v>
      </c>
      <c r="X15" s="35">
        <v>125.3</v>
      </c>
      <c r="Y15" s="35">
        <v>128.5</v>
      </c>
      <c r="Z15" s="8"/>
      <c r="AA15" s="35">
        <f t="shared" si="3"/>
        <v>28.5</v>
      </c>
    </row>
    <row r="16" spans="1:27" x14ac:dyDescent="0.3">
      <c r="A16" s="8" t="s">
        <v>12</v>
      </c>
      <c r="B16" s="14">
        <v>4539928.4000000004</v>
      </c>
      <c r="C16" s="14">
        <v>4718011.5</v>
      </c>
      <c r="D16" s="14">
        <v>5015701.3</v>
      </c>
      <c r="E16" s="14"/>
      <c r="F16" s="16">
        <v>20</v>
      </c>
      <c r="G16" s="15">
        <v>19.3</v>
      </c>
      <c r="H16" s="16">
        <v>18.5</v>
      </c>
      <c r="I16" s="8"/>
      <c r="J16" s="8">
        <v>14.9</v>
      </c>
      <c r="K16" s="38">
        <v>14.7</v>
      </c>
      <c r="L16" s="38">
        <v>15.5</v>
      </c>
      <c r="M16" s="9"/>
      <c r="N16" s="25">
        <v>365270</v>
      </c>
      <c r="O16" s="42"/>
      <c r="P16" s="16">
        <f t="shared" si="0"/>
        <v>12.428965970378078</v>
      </c>
      <c r="Q16" s="16">
        <f t="shared" si="1"/>
        <v>12.916504229747858</v>
      </c>
      <c r="R16" s="16">
        <f t="shared" si="2"/>
        <v>13.731489856818243</v>
      </c>
      <c r="S16" s="8"/>
      <c r="T16" s="8">
        <v>100</v>
      </c>
      <c r="U16" s="16">
        <v>102.2</v>
      </c>
      <c r="V16" s="16">
        <v>105.2</v>
      </c>
      <c r="W16" s="16">
        <v>108.3</v>
      </c>
      <c r="X16" s="16">
        <v>113.9</v>
      </c>
      <c r="Y16" s="16">
        <v>121.1</v>
      </c>
      <c r="Z16" s="8"/>
      <c r="AA16" s="16">
        <f t="shared" si="3"/>
        <v>21.099999999999994</v>
      </c>
    </row>
    <row r="17" spans="1:27" x14ac:dyDescent="0.3">
      <c r="A17" s="20" t="s">
        <v>13</v>
      </c>
      <c r="B17" s="14">
        <v>237554.6</v>
      </c>
      <c r="C17" s="14">
        <v>235723.5</v>
      </c>
      <c r="D17" s="14">
        <v>239012.9</v>
      </c>
      <c r="E17" s="14"/>
      <c r="F17" s="16">
        <v>20.100000000000001</v>
      </c>
      <c r="G17" s="15">
        <v>18.899999999999999</v>
      </c>
      <c r="H17" s="16">
        <v>17.600000000000001</v>
      </c>
      <c r="I17" s="8"/>
      <c r="J17" s="8">
        <v>16.100000000000001</v>
      </c>
      <c r="K17" s="38">
        <v>16.600000000000001</v>
      </c>
      <c r="L17" s="43">
        <v>18</v>
      </c>
      <c r="M17" s="9"/>
      <c r="N17" s="25">
        <v>36090</v>
      </c>
      <c r="O17" s="42"/>
      <c r="P17" s="16">
        <f t="shared" si="0"/>
        <v>6.5822831809365479</v>
      </c>
      <c r="Q17" s="16">
        <f t="shared" si="1"/>
        <v>6.5315461346633414</v>
      </c>
      <c r="R17" s="16">
        <f t="shared" si="2"/>
        <v>6.6226904959822663</v>
      </c>
      <c r="S17" s="8"/>
      <c r="T17" s="8">
        <v>100</v>
      </c>
      <c r="U17" s="16">
        <v>100.7</v>
      </c>
      <c r="V17" s="16">
        <v>99.7</v>
      </c>
      <c r="W17" s="16">
        <v>98.95</v>
      </c>
      <c r="X17" s="16">
        <v>98.5</v>
      </c>
      <c r="Y17" s="16">
        <v>100.8</v>
      </c>
      <c r="Z17" s="8"/>
      <c r="AA17" s="16">
        <f t="shared" si="3"/>
        <v>0.79999999999999716</v>
      </c>
    </row>
    <row r="18" spans="1:27" x14ac:dyDescent="0.3">
      <c r="A18" s="20" t="s">
        <v>14</v>
      </c>
      <c r="B18" s="14">
        <v>152055.4</v>
      </c>
      <c r="C18" s="14">
        <v>154506.79999999999</v>
      </c>
      <c r="D18" s="14">
        <v>159729.1</v>
      </c>
      <c r="E18" s="14"/>
      <c r="F18" s="16">
        <v>20.399999999999999</v>
      </c>
      <c r="G18" s="15">
        <v>19.3</v>
      </c>
      <c r="H18" s="16">
        <v>18</v>
      </c>
      <c r="I18" s="8"/>
      <c r="J18" s="8">
        <v>13.6</v>
      </c>
      <c r="K18" s="38">
        <v>14.1</v>
      </c>
      <c r="L18" s="38">
        <v>15.7</v>
      </c>
      <c r="M18" s="9"/>
      <c r="N18" s="25">
        <v>24870</v>
      </c>
      <c r="O18" s="42"/>
      <c r="P18" s="16">
        <f t="shared" si="0"/>
        <v>6.1140088459991953</v>
      </c>
      <c r="Q18" s="16">
        <f t="shared" si="1"/>
        <v>6.212577402492963</v>
      </c>
      <c r="R18" s="16">
        <f t="shared" si="2"/>
        <v>6.4225613188580626</v>
      </c>
      <c r="S18" s="8"/>
      <c r="T18" s="8">
        <v>100</v>
      </c>
      <c r="U18" s="16">
        <v>102.4</v>
      </c>
      <c r="V18" s="16">
        <v>102.7</v>
      </c>
      <c r="W18" s="16">
        <v>104.1</v>
      </c>
      <c r="X18" s="16">
        <v>106.4</v>
      </c>
      <c r="Y18" s="16">
        <v>110.9</v>
      </c>
      <c r="Z18" s="8"/>
      <c r="AA18" s="16">
        <f t="shared" si="3"/>
        <v>10.900000000000006</v>
      </c>
    </row>
    <row r="19" spans="1:27" x14ac:dyDescent="0.3">
      <c r="A19" s="20" t="s">
        <v>15</v>
      </c>
      <c r="B19" s="14">
        <v>73622</v>
      </c>
      <c r="C19" s="14">
        <v>72691.7</v>
      </c>
      <c r="D19" s="14">
        <v>74235.100000000006</v>
      </c>
      <c r="E19" s="14"/>
      <c r="F19" s="16">
        <v>21.2</v>
      </c>
      <c r="G19" s="15">
        <v>19.899999999999999</v>
      </c>
      <c r="H19" s="16">
        <v>18.100000000000001</v>
      </c>
      <c r="I19" s="8"/>
      <c r="J19" s="8">
        <v>13.1</v>
      </c>
      <c r="K19" s="38">
        <v>14.2</v>
      </c>
      <c r="L19" s="38">
        <v>15.3</v>
      </c>
      <c r="M19" s="9"/>
      <c r="N19" s="25">
        <v>45760</v>
      </c>
      <c r="O19" s="42"/>
      <c r="P19" s="16">
        <f t="shared" si="0"/>
        <v>1.6088723776223777</v>
      </c>
      <c r="Q19" s="16">
        <f t="shared" si="1"/>
        <v>1.5885423951048951</v>
      </c>
      <c r="R19" s="16">
        <f t="shared" si="2"/>
        <v>1.6222705419580421</v>
      </c>
      <c r="S19" s="8"/>
      <c r="T19" s="8">
        <v>100</v>
      </c>
      <c r="U19" s="16">
        <v>102.9</v>
      </c>
      <c r="V19" s="16">
        <v>99.6</v>
      </c>
      <c r="W19" s="16">
        <v>98.4</v>
      </c>
      <c r="X19" s="16">
        <v>97.7</v>
      </c>
      <c r="Y19" s="16">
        <v>101.4</v>
      </c>
      <c r="Z19" s="8"/>
      <c r="AA19" s="16">
        <f t="shared" si="3"/>
        <v>1.4000000000000057</v>
      </c>
    </row>
    <row r="20" spans="1:27" x14ac:dyDescent="0.3">
      <c r="A20" s="44" t="s">
        <v>16</v>
      </c>
      <c r="B20" s="45">
        <f t="shared" ref="B20:D20" si="5">SUM(B17:B19)</f>
        <v>463232</v>
      </c>
      <c r="C20" s="45">
        <f t="shared" si="5"/>
        <v>462922</v>
      </c>
      <c r="D20" s="45">
        <f t="shared" si="5"/>
        <v>472977.1</v>
      </c>
      <c r="E20" s="34"/>
      <c r="F20" s="35">
        <v>20.399999999999999</v>
      </c>
      <c r="G20" s="35">
        <v>19.2</v>
      </c>
      <c r="H20" s="35">
        <v>17.8</v>
      </c>
      <c r="I20" s="8"/>
      <c r="J20" s="13">
        <v>14.8</v>
      </c>
      <c r="K20" s="13">
        <v>15.4</v>
      </c>
      <c r="L20" s="13">
        <v>16.8</v>
      </c>
      <c r="M20" s="9"/>
      <c r="N20" s="45">
        <f>SUM(N17:N19)</f>
        <v>106720</v>
      </c>
      <c r="O20" s="46"/>
      <c r="P20" s="35">
        <f t="shared" si="0"/>
        <v>4.3406296851574213</v>
      </c>
      <c r="Q20" s="35">
        <f t="shared" si="1"/>
        <v>4.337724887556222</v>
      </c>
      <c r="R20" s="35">
        <f t="shared" si="2"/>
        <v>4.4319443403298351</v>
      </c>
      <c r="S20" s="8"/>
      <c r="T20" s="13">
        <v>100</v>
      </c>
      <c r="U20" s="35">
        <v>101.6</v>
      </c>
      <c r="V20" s="35">
        <v>100.7</v>
      </c>
      <c r="W20" s="35">
        <v>100.5</v>
      </c>
      <c r="X20" s="35">
        <v>100.9</v>
      </c>
      <c r="Y20" s="35">
        <v>104.1</v>
      </c>
      <c r="Z20" s="8"/>
      <c r="AA20" s="35">
        <f t="shared" si="3"/>
        <v>4.0999999999999943</v>
      </c>
    </row>
    <row r="21" spans="1:27" x14ac:dyDescent="0.3">
      <c r="A21" s="47" t="s">
        <v>17</v>
      </c>
      <c r="B21" s="27">
        <v>8928959.5999999996</v>
      </c>
      <c r="C21" s="27">
        <v>9155264.3000000007</v>
      </c>
      <c r="D21" s="27">
        <v>9528640.0999999996</v>
      </c>
      <c r="E21" s="14"/>
      <c r="F21" s="16">
        <v>18.100000000000001</v>
      </c>
      <c r="G21" s="15">
        <v>17</v>
      </c>
      <c r="H21" s="43">
        <v>16.3</v>
      </c>
      <c r="I21" s="8"/>
      <c r="J21" s="8">
        <v>17.2</v>
      </c>
      <c r="K21" s="38">
        <v>17.5</v>
      </c>
      <c r="L21" s="38">
        <v>19.600000000000001</v>
      </c>
      <c r="M21" s="9"/>
      <c r="N21" s="28">
        <v>441340</v>
      </c>
      <c r="O21" s="4"/>
      <c r="P21" s="16">
        <f t="shared" si="0"/>
        <v>20.231475959577651</v>
      </c>
      <c r="Q21" s="16">
        <f t="shared" si="1"/>
        <v>20.744243213848733</v>
      </c>
      <c r="R21" s="16">
        <f t="shared" si="2"/>
        <v>21.590248108034622</v>
      </c>
      <c r="S21" s="8"/>
      <c r="T21" s="8">
        <v>100</v>
      </c>
      <c r="U21" s="16">
        <v>102.6</v>
      </c>
      <c r="V21" s="16">
        <v>103.5</v>
      </c>
      <c r="W21" s="16">
        <v>105.1</v>
      </c>
      <c r="X21" s="16">
        <v>108.6</v>
      </c>
      <c r="Y21" s="16">
        <v>113.3</v>
      </c>
      <c r="Z21" s="8"/>
      <c r="AA21" s="16">
        <f t="shared" si="3"/>
        <v>13.299999999999997</v>
      </c>
    </row>
    <row r="22" spans="1:27" x14ac:dyDescent="0.3">
      <c r="A22" s="48" t="s">
        <v>18</v>
      </c>
      <c r="B22" s="14">
        <v>255688.8</v>
      </c>
      <c r="C22" s="14">
        <v>257670.1</v>
      </c>
      <c r="D22" s="14">
        <v>260147.4</v>
      </c>
      <c r="E22" s="14"/>
      <c r="F22" s="16">
        <v>18</v>
      </c>
      <c r="G22" s="15">
        <v>16.2</v>
      </c>
      <c r="H22" s="43">
        <v>15.4</v>
      </c>
      <c r="I22" s="8"/>
      <c r="J22" s="8">
        <v>17.399999999999999</v>
      </c>
      <c r="K22" s="43">
        <v>18</v>
      </c>
      <c r="L22" s="38">
        <v>20.3</v>
      </c>
      <c r="M22" s="9"/>
      <c r="N22" s="25">
        <v>55190</v>
      </c>
      <c r="O22" s="49"/>
      <c r="P22" s="16">
        <f t="shared" si="0"/>
        <v>4.6328827686175034</v>
      </c>
      <c r="Q22" s="16">
        <f t="shared" si="1"/>
        <v>4.6687823881137884</v>
      </c>
      <c r="R22" s="16">
        <f t="shared" si="2"/>
        <v>4.713669142960681</v>
      </c>
      <c r="S22" s="8"/>
      <c r="T22" s="8">
        <v>100</v>
      </c>
      <c r="U22" s="16">
        <v>103.2</v>
      </c>
      <c r="V22" s="16">
        <v>102.5</v>
      </c>
      <c r="W22" s="16">
        <v>102.1</v>
      </c>
      <c r="X22" s="16">
        <v>102.8</v>
      </c>
      <c r="Y22" s="16">
        <v>104.3</v>
      </c>
      <c r="Z22" s="8"/>
      <c r="AA22" s="16">
        <f t="shared" si="3"/>
        <v>4.2999999999999972</v>
      </c>
    </row>
    <row r="23" spans="1:27" x14ac:dyDescent="0.3">
      <c r="A23" s="48" t="s">
        <v>19</v>
      </c>
      <c r="B23" s="14">
        <v>254565.4</v>
      </c>
      <c r="C23" s="14">
        <v>250941.7</v>
      </c>
      <c r="D23" s="14">
        <v>248873.3</v>
      </c>
      <c r="E23" s="14"/>
      <c r="F23" s="16">
        <v>17.399999999999999</v>
      </c>
      <c r="G23" s="15">
        <v>15.7</v>
      </c>
      <c r="H23" s="43">
        <v>14.5</v>
      </c>
      <c r="I23" s="8"/>
      <c r="J23" s="8">
        <v>18.3</v>
      </c>
      <c r="K23" s="38">
        <v>19.600000000000001</v>
      </c>
      <c r="L23" s="38">
        <v>22.5</v>
      </c>
      <c r="M23" s="9"/>
      <c r="N23" s="25">
        <v>98250</v>
      </c>
      <c r="O23" s="49"/>
      <c r="P23" s="16">
        <f t="shared" si="0"/>
        <v>2.5909964376590331</v>
      </c>
      <c r="Q23" s="16">
        <f t="shared" si="1"/>
        <v>2.5541139949109417</v>
      </c>
      <c r="R23" s="16">
        <f t="shared" si="2"/>
        <v>2.5330615776081422</v>
      </c>
      <c r="S23" s="8"/>
      <c r="T23" s="8">
        <v>100</v>
      </c>
      <c r="U23" s="16">
        <v>101.6</v>
      </c>
      <c r="V23" s="16">
        <v>98.5</v>
      </c>
      <c r="W23" s="16">
        <v>95.99</v>
      </c>
      <c r="X23" s="16">
        <v>94.7</v>
      </c>
      <c r="Y23" s="16">
        <v>94.6</v>
      </c>
      <c r="Z23" s="8"/>
      <c r="AA23" s="16">
        <f t="shared" si="3"/>
        <v>-5.4000000000000057</v>
      </c>
    </row>
    <row r="24" spans="1:27" x14ac:dyDescent="0.3">
      <c r="A24" s="32" t="s">
        <v>20</v>
      </c>
      <c r="B24" s="33">
        <f t="shared" ref="B24:D24" si="6">B22+B23</f>
        <v>510254.19999999995</v>
      </c>
      <c r="C24" s="33">
        <f t="shared" si="6"/>
        <v>508611.80000000005</v>
      </c>
      <c r="D24" s="33">
        <f t="shared" si="6"/>
        <v>509020.69999999995</v>
      </c>
      <c r="E24" s="34"/>
      <c r="F24" s="35">
        <v>17.7</v>
      </c>
      <c r="G24" s="35">
        <v>16</v>
      </c>
      <c r="H24" s="13">
        <v>14.9</v>
      </c>
      <c r="I24" s="8"/>
      <c r="J24" s="13">
        <v>17.899999999999999</v>
      </c>
      <c r="K24" s="13">
        <v>18.8</v>
      </c>
      <c r="L24" s="13">
        <v>21.4</v>
      </c>
      <c r="M24" s="9"/>
      <c r="N24" s="33">
        <f>N22+N23</f>
        <v>153440</v>
      </c>
      <c r="O24" s="46"/>
      <c r="P24" s="35">
        <f t="shared" si="0"/>
        <v>3.3254314389989568</v>
      </c>
      <c r="Q24" s="35">
        <f t="shared" si="1"/>
        <v>3.3147275808133476</v>
      </c>
      <c r="R24" s="35">
        <f t="shared" si="2"/>
        <v>3.3173924661105314</v>
      </c>
      <c r="S24" s="8"/>
      <c r="T24" s="13">
        <v>100</v>
      </c>
      <c r="U24" s="35">
        <v>102.3</v>
      </c>
      <c r="V24" s="35">
        <v>100.4</v>
      </c>
      <c r="W24" s="35">
        <v>98.99</v>
      </c>
      <c r="X24" s="35">
        <v>98.7</v>
      </c>
      <c r="Y24" s="35">
        <v>99.3</v>
      </c>
      <c r="Z24" s="8"/>
      <c r="AA24" s="35">
        <f t="shared" si="3"/>
        <v>-0.70000000000000284</v>
      </c>
    </row>
    <row r="25" spans="1:27" x14ac:dyDescent="0.3">
      <c r="A25" s="8" t="s">
        <v>21</v>
      </c>
      <c r="B25" s="14">
        <v>5201199.9000000004</v>
      </c>
      <c r="C25" s="14">
        <v>5290670.4000000004</v>
      </c>
      <c r="D25" s="14">
        <v>5413215.4000000004</v>
      </c>
      <c r="E25" s="14"/>
      <c r="F25" s="16">
        <v>17.899999999999999</v>
      </c>
      <c r="G25" s="15">
        <v>17</v>
      </c>
      <c r="H25" s="43">
        <v>16.5</v>
      </c>
      <c r="I25" s="8"/>
      <c r="J25" s="8">
        <v>15.3</v>
      </c>
      <c r="K25" s="38">
        <v>16.399999999999999</v>
      </c>
      <c r="L25" s="38">
        <v>18.5</v>
      </c>
      <c r="M25" s="9"/>
      <c r="N25" s="25">
        <v>303910</v>
      </c>
      <c r="O25" s="9"/>
      <c r="P25" s="16">
        <f t="shared" si="0"/>
        <v>17.114276924089371</v>
      </c>
      <c r="Q25" s="16">
        <f t="shared" si="1"/>
        <v>17.40867493665888</v>
      </c>
      <c r="R25" s="16">
        <f t="shared" si="2"/>
        <v>17.811902865980063</v>
      </c>
      <c r="S25" s="8"/>
      <c r="T25" s="8">
        <v>100</v>
      </c>
      <c r="U25" s="16">
        <v>102.04</v>
      </c>
      <c r="V25" s="16">
        <v>103.6</v>
      </c>
      <c r="W25" s="16">
        <v>104.85</v>
      </c>
      <c r="X25" s="16">
        <v>107.1</v>
      </c>
      <c r="Y25" s="16">
        <v>109.5</v>
      </c>
      <c r="Z25" s="8"/>
      <c r="AA25" s="16">
        <f t="shared" si="3"/>
        <v>9.5</v>
      </c>
    </row>
    <row r="26" spans="1:27" x14ac:dyDescent="0.3">
      <c r="A26" s="29" t="s">
        <v>22</v>
      </c>
      <c r="B26" s="14">
        <v>460122.2</v>
      </c>
      <c r="C26" s="14">
        <v>469284.8</v>
      </c>
      <c r="D26" s="14">
        <v>480107.9</v>
      </c>
      <c r="E26" s="14"/>
      <c r="F26" s="16">
        <v>20.399999999999999</v>
      </c>
      <c r="G26" s="15">
        <v>19.8</v>
      </c>
      <c r="H26" s="43">
        <v>19.5</v>
      </c>
      <c r="I26" s="8"/>
      <c r="J26" s="8">
        <v>13.8</v>
      </c>
      <c r="K26" s="38">
        <v>14.9</v>
      </c>
      <c r="L26" s="38">
        <v>16.600000000000001</v>
      </c>
      <c r="M26" s="9"/>
      <c r="N26" s="25">
        <v>57010</v>
      </c>
      <c r="O26" s="9"/>
      <c r="P26" s="16">
        <f t="shared" si="0"/>
        <v>8.0709033502894236</v>
      </c>
      <c r="Q26" s="16">
        <f t="shared" si="1"/>
        <v>8.2316225223644981</v>
      </c>
      <c r="R26" s="16">
        <f t="shared" si="2"/>
        <v>8.4214681634800908</v>
      </c>
      <c r="S26" s="8"/>
      <c r="T26" s="8">
        <v>100</v>
      </c>
      <c r="U26" s="16">
        <v>102.3</v>
      </c>
      <c r="V26" s="16">
        <v>103.3</v>
      </c>
      <c r="W26" s="16">
        <v>104.7</v>
      </c>
      <c r="X26" s="16">
        <v>107.1</v>
      </c>
      <c r="Y26" s="16">
        <v>109.5</v>
      </c>
      <c r="Z26" s="8"/>
      <c r="AA26" s="16">
        <f t="shared" si="3"/>
        <v>9.5</v>
      </c>
    </row>
    <row r="27" spans="1:27" x14ac:dyDescent="0.3">
      <c r="A27" s="20" t="s">
        <v>23</v>
      </c>
      <c r="B27" s="14">
        <v>189229.5</v>
      </c>
      <c r="C27" s="14">
        <v>184836.7</v>
      </c>
      <c r="D27" s="14">
        <v>182984.8</v>
      </c>
      <c r="E27" s="14"/>
      <c r="F27" s="16">
        <v>17.899999999999999</v>
      </c>
      <c r="G27" s="15">
        <v>16.2</v>
      </c>
      <c r="H27" s="43">
        <v>15.5</v>
      </c>
      <c r="I27" s="8"/>
      <c r="J27" s="8">
        <v>15.7</v>
      </c>
      <c r="K27" s="38">
        <v>17.8</v>
      </c>
      <c r="L27" s="43">
        <v>20</v>
      </c>
      <c r="M27" s="9"/>
      <c r="N27" s="25">
        <v>92670</v>
      </c>
      <c r="O27" s="9"/>
      <c r="P27" s="16">
        <f t="shared" si="0"/>
        <v>2.0419715118161217</v>
      </c>
      <c r="Q27" s="16">
        <f t="shared" si="1"/>
        <v>1.9945689003992664</v>
      </c>
      <c r="R27" s="16">
        <f t="shared" si="2"/>
        <v>1.9745850868673787</v>
      </c>
      <c r="S27" s="8"/>
      <c r="T27" s="8">
        <v>100</v>
      </c>
      <c r="U27" s="16">
        <v>101.1</v>
      </c>
      <c r="V27" s="16">
        <v>97.6</v>
      </c>
      <c r="W27" s="16">
        <v>93.2</v>
      </c>
      <c r="X27" s="16">
        <v>91.8</v>
      </c>
      <c r="Y27" s="16">
        <v>90.9</v>
      </c>
      <c r="Z27" s="8"/>
      <c r="AA27" s="16">
        <f t="shared" si="3"/>
        <v>-9.0999999999999943</v>
      </c>
    </row>
    <row r="28" spans="1:27" x14ac:dyDescent="0.3">
      <c r="A28" s="50" t="s">
        <v>24</v>
      </c>
      <c r="B28" s="33">
        <f t="shared" ref="B28:D28" si="7">B27+B26</f>
        <v>649351.69999999995</v>
      </c>
      <c r="C28" s="33">
        <f t="shared" si="7"/>
        <v>654121.5</v>
      </c>
      <c r="D28" s="33">
        <f t="shared" si="7"/>
        <v>663092.69999999995</v>
      </c>
      <c r="E28" s="34"/>
      <c r="F28" s="35">
        <v>19.7</v>
      </c>
      <c r="G28" s="13">
        <v>18.8</v>
      </c>
      <c r="H28" s="13">
        <v>18.399999999999999</v>
      </c>
      <c r="I28" s="8"/>
      <c r="J28" s="13">
        <v>14.4</v>
      </c>
      <c r="K28" s="13">
        <v>15.8</v>
      </c>
      <c r="L28" s="13">
        <v>17.600000000000001</v>
      </c>
      <c r="M28" s="9"/>
      <c r="N28" s="33">
        <f>N27+N26</f>
        <v>149680</v>
      </c>
      <c r="O28" s="9"/>
      <c r="P28" s="35">
        <f t="shared" si="0"/>
        <v>4.3382663014430785</v>
      </c>
      <c r="Q28" s="35">
        <f t="shared" si="1"/>
        <v>4.3701329502939608</v>
      </c>
      <c r="R28" s="35">
        <f t="shared" si="2"/>
        <v>4.4300688134687327</v>
      </c>
      <c r="S28" s="8"/>
      <c r="T28" s="13">
        <v>100</v>
      </c>
      <c r="U28" s="35">
        <v>101.9</v>
      </c>
      <c r="V28" s="35">
        <v>101.5</v>
      </c>
      <c r="W28" s="35">
        <v>101.1</v>
      </c>
      <c r="X28" s="35">
        <v>102.35</v>
      </c>
      <c r="Y28" s="35">
        <v>103.7</v>
      </c>
      <c r="Z28" s="8"/>
      <c r="AA28" s="35">
        <f t="shared" si="3"/>
        <v>3.7000000000000028</v>
      </c>
    </row>
    <row r="29" spans="1:27" x14ac:dyDescent="0.3">
      <c r="A29" s="26" t="s">
        <v>25</v>
      </c>
      <c r="B29" s="27">
        <v>145253395</v>
      </c>
      <c r="C29" s="27">
        <v>142316340.09999999</v>
      </c>
      <c r="D29" s="27">
        <v>143497240.19999999</v>
      </c>
      <c r="E29" s="14"/>
      <c r="F29" s="16">
        <v>16.399999999999999</v>
      </c>
      <c r="G29" s="15">
        <v>14.9</v>
      </c>
      <c r="H29" s="43">
        <v>15.8</v>
      </c>
      <c r="I29" s="8"/>
      <c r="J29" s="16">
        <v>13</v>
      </c>
      <c r="K29" s="38">
        <v>13.7</v>
      </c>
      <c r="L29" s="43">
        <v>13</v>
      </c>
      <c r="M29" s="9"/>
      <c r="N29" s="51">
        <v>17098200</v>
      </c>
      <c r="O29" s="52"/>
      <c r="P29" s="16">
        <f t="shared" si="0"/>
        <v>8.4952448210922782</v>
      </c>
      <c r="Q29" s="16">
        <f t="shared" si="1"/>
        <v>8.323469142950719</v>
      </c>
      <c r="R29" s="16">
        <f t="shared" si="2"/>
        <v>8.3925348984103589</v>
      </c>
      <c r="S29" s="8"/>
      <c r="T29" s="8">
        <v>100</v>
      </c>
      <c r="U29" s="16">
        <v>100.3</v>
      </c>
      <c r="V29" s="16">
        <v>99.5</v>
      </c>
      <c r="W29" s="16">
        <v>97.2</v>
      </c>
      <c r="X29" s="16">
        <v>95.9</v>
      </c>
      <c r="Y29" s="16">
        <v>97.97</v>
      </c>
      <c r="Z29" s="8"/>
      <c r="AA29" s="16">
        <f t="shared" si="3"/>
        <v>-2.0300000000000011</v>
      </c>
    </row>
    <row r="30" spans="1:27" x14ac:dyDescent="0.3">
      <c r="A30" s="29" t="s">
        <v>26</v>
      </c>
      <c r="B30" s="14">
        <v>901069</v>
      </c>
      <c r="C30" s="14">
        <v>853936.9</v>
      </c>
      <c r="D30" s="14">
        <v>783301.4</v>
      </c>
      <c r="E30" s="14"/>
      <c r="F30" s="16">
        <v>16.2</v>
      </c>
      <c r="G30" s="15">
        <v>14.6</v>
      </c>
      <c r="H30" s="43">
        <v>15.7</v>
      </c>
      <c r="I30" s="8"/>
      <c r="J30" s="8">
        <v>7.1</v>
      </c>
      <c r="K30" s="38">
        <v>8.1999999999999993</v>
      </c>
      <c r="L30" s="43">
        <v>9</v>
      </c>
      <c r="M30" s="9"/>
      <c r="N30" s="53">
        <v>144900</v>
      </c>
      <c r="O30" s="52"/>
      <c r="P30" s="16">
        <f t="shared" si="0"/>
        <v>6.2185576259489306</v>
      </c>
      <c r="Q30" s="16">
        <f t="shared" si="1"/>
        <v>5.8932843340234644</v>
      </c>
      <c r="R30" s="16">
        <f t="shared" si="2"/>
        <v>5.4058067632850246</v>
      </c>
      <c r="S30" s="8"/>
      <c r="T30" s="8">
        <v>100</v>
      </c>
      <c r="U30" s="16">
        <v>91.1</v>
      </c>
      <c r="V30" s="16">
        <v>80</v>
      </c>
      <c r="W30" s="16">
        <v>73.599999999999994</v>
      </c>
      <c r="X30" s="16">
        <v>70.5</v>
      </c>
      <c r="Y30" s="16">
        <v>64.599999999999994</v>
      </c>
      <c r="Z30" s="8"/>
      <c r="AA30" s="16">
        <f t="shared" si="3"/>
        <v>-35.400000000000006</v>
      </c>
    </row>
    <row r="31" spans="1:27" x14ac:dyDescent="0.3">
      <c r="A31" s="29" t="s">
        <v>27</v>
      </c>
      <c r="B31" s="14">
        <v>718706.6</v>
      </c>
      <c r="C31" s="14">
        <v>692494.2</v>
      </c>
      <c r="D31" s="14">
        <v>638844.5</v>
      </c>
      <c r="E31" s="14"/>
      <c r="F31" s="16">
        <v>16.100000000000001</v>
      </c>
      <c r="G31" s="15">
        <v>14.4</v>
      </c>
      <c r="H31" s="43">
        <v>15.6</v>
      </c>
      <c r="I31" s="8"/>
      <c r="J31" s="8">
        <v>12.2</v>
      </c>
      <c r="K31" s="38">
        <v>12.6</v>
      </c>
      <c r="L31" s="43">
        <v>12.6</v>
      </c>
      <c r="M31" s="9"/>
      <c r="N31" s="53">
        <v>180500</v>
      </c>
      <c r="O31" s="52"/>
      <c r="P31" s="16">
        <f t="shared" si="0"/>
        <v>3.9817540166204983</v>
      </c>
      <c r="Q31" s="16">
        <f t="shared" si="1"/>
        <v>3.8365329639889194</v>
      </c>
      <c r="R31" s="16">
        <f t="shared" si="2"/>
        <v>3.5393047091412742</v>
      </c>
      <c r="S31" s="8"/>
      <c r="T31" s="8">
        <v>100</v>
      </c>
      <c r="U31" s="16">
        <v>97.8</v>
      </c>
      <c r="V31" s="16">
        <v>93.4</v>
      </c>
      <c r="W31" s="16">
        <v>89.2</v>
      </c>
      <c r="X31" s="16">
        <v>86.6</v>
      </c>
      <c r="Y31" s="16">
        <v>80</v>
      </c>
      <c r="Z31" s="8"/>
      <c r="AA31" s="16">
        <f t="shared" si="3"/>
        <v>-20</v>
      </c>
    </row>
    <row r="32" spans="1:27" x14ac:dyDescent="0.3">
      <c r="A32" s="29" t="s">
        <v>46</v>
      </c>
      <c r="B32" s="14">
        <v>1343516.6</v>
      </c>
      <c r="C32" s="14">
        <v>1276993.3999999999</v>
      </c>
      <c r="D32" s="14">
        <v>1208580.2</v>
      </c>
      <c r="E32" s="14"/>
      <c r="F32" s="16">
        <v>16.8</v>
      </c>
      <c r="G32" s="15">
        <v>15.2</v>
      </c>
      <c r="H32" s="43">
        <v>16.3</v>
      </c>
      <c r="I32" s="8"/>
      <c r="J32" s="8">
        <v>11.5</v>
      </c>
      <c r="K32" s="38">
        <v>12.2</v>
      </c>
      <c r="L32" s="43">
        <v>12.1</v>
      </c>
      <c r="M32" s="9"/>
      <c r="N32" s="25">
        <v>589900</v>
      </c>
      <c r="O32" s="52"/>
      <c r="P32" s="16">
        <f t="shared" si="0"/>
        <v>2.2775328021698593</v>
      </c>
      <c r="Q32" s="16">
        <f t="shared" si="1"/>
        <v>2.1647625021190029</v>
      </c>
      <c r="R32" s="16">
        <f t="shared" si="2"/>
        <v>2.0487882691981691</v>
      </c>
      <c r="S32" s="8"/>
      <c r="T32" s="8">
        <v>100</v>
      </c>
      <c r="U32" s="16">
        <v>95.9</v>
      </c>
      <c r="V32" s="16">
        <v>89.2</v>
      </c>
      <c r="W32" s="16">
        <v>83.4</v>
      </c>
      <c r="X32" s="16">
        <v>80</v>
      </c>
      <c r="Y32" s="16">
        <v>75.5</v>
      </c>
      <c r="Z32" s="8"/>
      <c r="AA32" s="16">
        <f t="shared" si="3"/>
        <v>-24.5</v>
      </c>
    </row>
    <row r="33" spans="1:27" x14ac:dyDescent="0.3">
      <c r="A33" s="54" t="s">
        <v>28</v>
      </c>
      <c r="B33" s="14">
        <v>41384.800000000003</v>
      </c>
      <c r="C33" s="14">
        <v>42023.1</v>
      </c>
      <c r="D33" s="14">
        <v>42619.8</v>
      </c>
      <c r="E33" s="14"/>
      <c r="F33" s="16">
        <v>23.1</v>
      </c>
      <c r="G33" s="15">
        <v>20.8</v>
      </c>
      <c r="H33" s="43">
        <v>21.8</v>
      </c>
      <c r="I33" s="8"/>
      <c r="J33" s="8">
        <v>6.5</v>
      </c>
      <c r="K33" s="38">
        <v>6.9</v>
      </c>
      <c r="L33" s="43">
        <v>6.8</v>
      </c>
      <c r="M33" s="9"/>
      <c r="N33" s="53">
        <v>176800</v>
      </c>
      <c r="O33" s="52"/>
      <c r="P33" s="16">
        <f t="shared" si="0"/>
        <v>0.2340769230769231</v>
      </c>
      <c r="Q33" s="16">
        <f t="shared" si="1"/>
        <v>0.23768721719457012</v>
      </c>
      <c r="R33" s="16">
        <f t="shared" si="2"/>
        <v>0.24106221719457016</v>
      </c>
      <c r="S33" s="8"/>
      <c r="T33" s="8">
        <v>100</v>
      </c>
      <c r="U33" s="16">
        <v>87.8</v>
      </c>
      <c r="V33" s="16">
        <v>79.8</v>
      </c>
      <c r="W33" s="16">
        <v>80.8</v>
      </c>
      <c r="X33" s="16">
        <v>81.3</v>
      </c>
      <c r="Y33" s="16">
        <v>83.3</v>
      </c>
      <c r="Z33" s="8"/>
      <c r="AA33" s="16">
        <f t="shared" si="3"/>
        <v>-16.700000000000003</v>
      </c>
    </row>
    <row r="34" spans="1:27" x14ac:dyDescent="0.3">
      <c r="A34" s="29" t="s">
        <v>29</v>
      </c>
      <c r="B34" s="14">
        <v>1024285.4</v>
      </c>
      <c r="C34" s="14">
        <v>972030.4</v>
      </c>
      <c r="D34" s="14">
        <v>885989.7</v>
      </c>
      <c r="E34" s="14"/>
      <c r="F34" s="16">
        <v>17.7</v>
      </c>
      <c r="G34" s="15">
        <v>16.2</v>
      </c>
      <c r="H34" s="43">
        <v>17.3</v>
      </c>
      <c r="I34" s="8"/>
      <c r="J34" s="8">
        <v>8.1</v>
      </c>
      <c r="K34" s="38">
        <v>8.8000000000000007</v>
      </c>
      <c r="L34" s="43">
        <v>9</v>
      </c>
      <c r="M34" s="9"/>
      <c r="N34" s="53">
        <v>416800</v>
      </c>
      <c r="O34" s="52"/>
      <c r="P34" s="16">
        <f t="shared" si="0"/>
        <v>2.4574985604606527</v>
      </c>
      <c r="Q34" s="16">
        <f t="shared" si="1"/>
        <v>2.3321266794625721</v>
      </c>
      <c r="R34" s="16">
        <f t="shared" si="2"/>
        <v>2.1256950575815736</v>
      </c>
      <c r="S34" s="8"/>
      <c r="T34" s="8">
        <v>100</v>
      </c>
      <c r="U34" s="16">
        <v>94.4</v>
      </c>
      <c r="V34" s="16">
        <v>85.8</v>
      </c>
      <c r="W34" s="16">
        <v>80.45</v>
      </c>
      <c r="X34" s="16">
        <v>76.7</v>
      </c>
      <c r="Y34" s="16">
        <v>69.8</v>
      </c>
      <c r="Z34" s="8"/>
      <c r="AA34" s="16">
        <f t="shared" si="3"/>
        <v>-30.200000000000003</v>
      </c>
    </row>
    <row r="35" spans="1:27" x14ac:dyDescent="0.3">
      <c r="A35" s="29" t="s">
        <v>30</v>
      </c>
      <c r="B35" s="14">
        <v>506984</v>
      </c>
      <c r="C35" s="14">
        <v>538111.9</v>
      </c>
      <c r="D35" s="14">
        <v>534965.80000000005</v>
      </c>
      <c r="E35" s="14"/>
      <c r="F35" s="16">
        <v>22.7</v>
      </c>
      <c r="G35" s="15">
        <v>19.7</v>
      </c>
      <c r="H35" s="43">
        <v>20.6</v>
      </c>
      <c r="I35" s="8"/>
      <c r="J35" s="8">
        <v>1.6</v>
      </c>
      <c r="K35" s="38">
        <v>2.2999999999999998</v>
      </c>
      <c r="L35" s="43">
        <v>2.2999999999999998</v>
      </c>
      <c r="M35" s="9"/>
      <c r="N35" s="53">
        <v>769300</v>
      </c>
      <c r="O35" s="52"/>
      <c r="P35" s="16">
        <f t="shared" si="0"/>
        <v>0.65901988821006108</v>
      </c>
      <c r="Q35" s="16">
        <f t="shared" si="1"/>
        <v>0.69948251657350846</v>
      </c>
      <c r="R35" s="16">
        <f t="shared" si="2"/>
        <v>0.69539295463408302</v>
      </c>
      <c r="S35" s="8"/>
      <c r="T35" s="8">
        <v>100</v>
      </c>
      <c r="U35" s="16">
        <v>96.7</v>
      </c>
      <c r="V35" s="16">
        <v>101.8</v>
      </c>
      <c r="W35" s="16">
        <v>106.2</v>
      </c>
      <c r="X35" s="16">
        <v>111.5</v>
      </c>
      <c r="Y35" s="16">
        <v>110.4</v>
      </c>
      <c r="Z35" s="8"/>
      <c r="AA35" s="16">
        <f t="shared" si="3"/>
        <v>10.400000000000006</v>
      </c>
    </row>
    <row r="36" spans="1:27" x14ac:dyDescent="0.3">
      <c r="A36" s="29" t="s">
        <v>31</v>
      </c>
      <c r="B36" s="14">
        <v>1420776.6</v>
      </c>
      <c r="C36" s="14">
        <v>1499099.9</v>
      </c>
      <c r="D36" s="14">
        <v>1569266.4</v>
      </c>
      <c r="E36" s="14"/>
      <c r="F36" s="16">
        <v>20.6</v>
      </c>
      <c r="G36" s="15">
        <v>18.5</v>
      </c>
      <c r="H36" s="43">
        <v>20</v>
      </c>
      <c r="I36" s="8"/>
      <c r="J36" s="16">
        <v>3</v>
      </c>
      <c r="K36" s="38">
        <v>3.8</v>
      </c>
      <c r="L36" s="43">
        <v>4.0999999999999996</v>
      </c>
      <c r="M36" s="9"/>
      <c r="N36" s="53">
        <v>534800</v>
      </c>
      <c r="O36" s="52"/>
      <c r="P36" s="16">
        <f t="shared" si="0"/>
        <v>2.6566503365744207</v>
      </c>
      <c r="Q36" s="16">
        <f t="shared" si="1"/>
        <v>2.8031037771129395</v>
      </c>
      <c r="R36" s="16">
        <f t="shared" si="2"/>
        <v>2.9343051608077784</v>
      </c>
      <c r="S36" s="8"/>
      <c r="T36" s="8">
        <v>100</v>
      </c>
      <c r="U36" s="16">
        <v>100.99</v>
      </c>
      <c r="V36" s="16">
        <v>106.7</v>
      </c>
      <c r="W36" s="16">
        <v>114.9</v>
      </c>
      <c r="X36" s="16">
        <v>120.1</v>
      </c>
      <c r="Y36" s="16">
        <v>126</v>
      </c>
      <c r="Z36" s="8"/>
      <c r="AA36" s="16">
        <f t="shared" si="3"/>
        <v>26</v>
      </c>
    </row>
    <row r="37" spans="1:27" x14ac:dyDescent="0.3">
      <c r="A37" s="29" t="s">
        <v>32</v>
      </c>
      <c r="B37" s="14">
        <v>2967684.8</v>
      </c>
      <c r="C37" s="14">
        <v>2850347.2</v>
      </c>
      <c r="D37" s="14">
        <v>2842519.9</v>
      </c>
      <c r="E37" s="14"/>
      <c r="F37" s="16">
        <v>17.7</v>
      </c>
      <c r="G37" s="15">
        <v>15.7</v>
      </c>
      <c r="H37" s="43">
        <v>16.7</v>
      </c>
      <c r="I37" s="8"/>
      <c r="J37" s="8">
        <v>10.199999999999999</v>
      </c>
      <c r="K37" s="38">
        <v>10.9</v>
      </c>
      <c r="L37" s="43">
        <v>10.8</v>
      </c>
      <c r="M37" s="9"/>
      <c r="N37" s="53">
        <v>2339700</v>
      </c>
      <c r="O37" s="52"/>
      <c r="P37" s="16">
        <f t="shared" si="0"/>
        <v>1.2684039834166774</v>
      </c>
      <c r="Q37" s="16">
        <f t="shared" si="1"/>
        <v>1.2182532803350858</v>
      </c>
      <c r="R37" s="16">
        <f t="shared" si="2"/>
        <v>1.2149078514339444</v>
      </c>
      <c r="S37" s="8"/>
      <c r="T37" s="8">
        <v>100</v>
      </c>
      <c r="U37" s="16">
        <v>98.96</v>
      </c>
      <c r="V37" s="16">
        <v>96.1</v>
      </c>
      <c r="W37" s="16">
        <v>92.3</v>
      </c>
      <c r="X37" s="16">
        <v>89.7</v>
      </c>
      <c r="Y37" s="16">
        <v>90.4</v>
      </c>
      <c r="Z37" s="8"/>
      <c r="AA37" s="16">
        <f t="shared" si="3"/>
        <v>-9.5999999999999943</v>
      </c>
    </row>
    <row r="38" spans="1:27" x14ac:dyDescent="0.3">
      <c r="A38" s="54" t="s">
        <v>33</v>
      </c>
      <c r="B38" s="14">
        <v>39069</v>
      </c>
      <c r="C38" s="14">
        <v>38035.800000000003</v>
      </c>
      <c r="D38" s="68" t="s">
        <v>52</v>
      </c>
      <c r="E38" s="55"/>
      <c r="F38" s="16">
        <v>23.4</v>
      </c>
      <c r="G38" s="15">
        <v>21.2</v>
      </c>
      <c r="H38" s="68" t="s">
        <v>52</v>
      </c>
      <c r="I38" s="8"/>
      <c r="J38" s="8">
        <v>2.9</v>
      </c>
      <c r="K38" s="38">
        <v>3.3</v>
      </c>
      <c r="L38" s="68" t="s">
        <v>52</v>
      </c>
      <c r="M38" s="9"/>
      <c r="N38" s="53">
        <v>879900</v>
      </c>
      <c r="O38" s="52"/>
      <c r="P38" s="30">
        <f t="shared" ref="P38:Q45" si="8">B38/$N38</f>
        <v>4.4401636549607909E-2</v>
      </c>
      <c r="Q38" s="30">
        <f t="shared" si="8"/>
        <v>4.3227412205932493E-2</v>
      </c>
      <c r="R38" s="68" t="s">
        <v>52</v>
      </c>
      <c r="S38" s="8"/>
      <c r="T38" s="8">
        <v>100</v>
      </c>
      <c r="U38" s="16">
        <v>85.8</v>
      </c>
      <c r="V38" s="16">
        <v>75.3</v>
      </c>
      <c r="W38" s="16">
        <v>76.8</v>
      </c>
      <c r="X38" s="16">
        <v>71.8</v>
      </c>
      <c r="Y38" s="68" t="s">
        <v>52</v>
      </c>
      <c r="Z38" s="8"/>
      <c r="AA38" s="68" t="s">
        <v>52</v>
      </c>
    </row>
    <row r="39" spans="1:27" x14ac:dyDescent="0.3">
      <c r="A39" s="54" t="s">
        <v>34</v>
      </c>
      <c r="B39" s="14">
        <v>17771.400000000001</v>
      </c>
      <c r="C39" s="14">
        <v>16851.7</v>
      </c>
      <c r="D39" s="68" t="s">
        <v>52</v>
      </c>
      <c r="E39" s="55"/>
      <c r="F39" s="16">
        <v>24.4</v>
      </c>
      <c r="G39" s="15">
        <v>22.7</v>
      </c>
      <c r="H39" s="68" t="s">
        <v>52</v>
      </c>
      <c r="I39" s="8"/>
      <c r="J39" s="8">
        <v>4.2</v>
      </c>
      <c r="K39" s="38">
        <v>5.2</v>
      </c>
      <c r="L39" s="68" t="s">
        <v>52</v>
      </c>
      <c r="M39" s="9"/>
      <c r="N39" s="53">
        <v>763200</v>
      </c>
      <c r="O39" s="52"/>
      <c r="P39" s="30">
        <f t="shared" si="8"/>
        <v>2.3285377358490567E-2</v>
      </c>
      <c r="Q39" s="30">
        <f t="shared" si="8"/>
        <v>2.2080319706498954E-2</v>
      </c>
      <c r="R39" s="68" t="s">
        <v>52</v>
      </c>
      <c r="S39" s="8"/>
      <c r="T39" s="8">
        <v>100</v>
      </c>
      <c r="U39" s="16">
        <v>87.8</v>
      </c>
      <c r="V39" s="16">
        <v>77.599999999999994</v>
      </c>
      <c r="W39" s="16">
        <v>72.3</v>
      </c>
      <c r="X39" s="16">
        <v>67.8</v>
      </c>
      <c r="Y39" s="68" t="s">
        <v>52</v>
      </c>
      <c r="Z39" s="8"/>
      <c r="AA39" s="68" t="s">
        <v>52</v>
      </c>
    </row>
    <row r="40" spans="1:27" x14ac:dyDescent="0.3">
      <c r="A40" s="29" t="s">
        <v>35</v>
      </c>
      <c r="B40" s="14">
        <v>952629.6</v>
      </c>
      <c r="C40" s="14">
        <v>950220.9</v>
      </c>
      <c r="D40" s="14">
        <v>956423.4</v>
      </c>
      <c r="E40" s="14"/>
      <c r="F40" s="16">
        <v>24.3</v>
      </c>
      <c r="G40" s="15">
        <v>21.9</v>
      </c>
      <c r="H40" s="43">
        <v>22.3</v>
      </c>
      <c r="I40" s="8"/>
      <c r="J40" s="8">
        <v>5.3</v>
      </c>
      <c r="K40" s="38">
        <v>5.9</v>
      </c>
      <c r="L40" s="43">
        <v>6</v>
      </c>
      <c r="M40" s="9"/>
      <c r="N40" s="53">
        <v>3083500</v>
      </c>
      <c r="O40" s="52"/>
      <c r="P40" s="30">
        <f t="shared" si="8"/>
        <v>0.30894425166207229</v>
      </c>
      <c r="Q40" s="30">
        <f t="shared" si="8"/>
        <v>0.30816309388681695</v>
      </c>
      <c r="R40" s="30">
        <f>D40/$N40</f>
        <v>0.31017460677801201</v>
      </c>
      <c r="S40" s="8"/>
      <c r="T40" s="8">
        <v>100</v>
      </c>
      <c r="U40" s="16">
        <v>94.2</v>
      </c>
      <c r="V40" s="16">
        <v>86.96</v>
      </c>
      <c r="W40" s="16">
        <v>85.2</v>
      </c>
      <c r="X40" s="16">
        <v>85.1</v>
      </c>
      <c r="Y40" s="16">
        <v>85.7</v>
      </c>
      <c r="Z40" s="8"/>
      <c r="AA40" s="16">
        <f>Y40-T40</f>
        <v>-14.299999999999997</v>
      </c>
    </row>
    <row r="41" spans="1:27" x14ac:dyDescent="0.3">
      <c r="A41" s="29" t="s">
        <v>36</v>
      </c>
      <c r="B41" s="14">
        <v>185933</v>
      </c>
      <c r="C41" s="14">
        <v>167371</v>
      </c>
      <c r="D41" s="14">
        <v>153445.1</v>
      </c>
      <c r="E41" s="14"/>
      <c r="F41" s="16">
        <v>17.2</v>
      </c>
      <c r="G41" s="15">
        <v>15.7</v>
      </c>
      <c r="H41" s="43">
        <v>16.5</v>
      </c>
      <c r="I41" s="8"/>
      <c r="J41" s="8">
        <v>4.5999999999999996</v>
      </c>
      <c r="K41" s="38">
        <v>6.1</v>
      </c>
      <c r="L41" s="43">
        <v>7</v>
      </c>
      <c r="M41" s="9"/>
      <c r="N41" s="53">
        <v>462500</v>
      </c>
      <c r="O41" s="52"/>
      <c r="P41" s="30">
        <f t="shared" si="8"/>
        <v>0.40201729729729729</v>
      </c>
      <c r="Q41" s="30">
        <f t="shared" si="8"/>
        <v>0.36188324324324322</v>
      </c>
      <c r="R41" s="30">
        <f>D41/$N41</f>
        <v>0.33177318918918919</v>
      </c>
      <c r="S41" s="8"/>
      <c r="T41" s="8">
        <v>100</v>
      </c>
      <c r="U41" s="16">
        <v>73.2</v>
      </c>
      <c r="V41" s="16">
        <v>53.4</v>
      </c>
      <c r="W41" s="16">
        <v>45.6</v>
      </c>
      <c r="X41" s="16">
        <v>41.8</v>
      </c>
      <c r="Y41" s="16">
        <v>38.5</v>
      </c>
      <c r="Z41" s="8"/>
      <c r="AA41" s="16">
        <f>Y41-T41</f>
        <v>-61.5</v>
      </c>
    </row>
    <row r="42" spans="1:27" x14ac:dyDescent="0.3">
      <c r="A42" s="29" t="s">
        <v>37</v>
      </c>
      <c r="B42" s="14">
        <v>358916.2</v>
      </c>
      <c r="C42" s="14">
        <v>330813.7</v>
      </c>
      <c r="D42" s="14">
        <v>320489</v>
      </c>
      <c r="E42" s="14"/>
      <c r="F42" s="16">
        <v>17.100000000000001</v>
      </c>
      <c r="G42" s="15">
        <v>15.5</v>
      </c>
      <c r="H42" s="43">
        <v>16.3</v>
      </c>
      <c r="I42" s="8"/>
      <c r="J42" s="8">
        <v>5.2</v>
      </c>
      <c r="K42" s="38">
        <v>7.3</v>
      </c>
      <c r="L42" s="43">
        <v>8.3000000000000007</v>
      </c>
      <c r="M42" s="9"/>
      <c r="N42" s="53">
        <v>472300</v>
      </c>
      <c r="O42" s="52"/>
      <c r="P42" s="30">
        <f t="shared" si="8"/>
        <v>0.75993266991319075</v>
      </c>
      <c r="Q42" s="30">
        <f t="shared" si="8"/>
        <v>0.70043129366927803</v>
      </c>
      <c r="R42" s="30">
        <f>D42/$N42</f>
        <v>0.6785708236290493</v>
      </c>
      <c r="S42" s="8"/>
      <c r="T42" s="8">
        <v>100</v>
      </c>
      <c r="U42" s="16">
        <v>90.15</v>
      </c>
      <c r="V42" s="16">
        <v>78.8</v>
      </c>
      <c r="W42" s="16">
        <v>72.7</v>
      </c>
      <c r="X42" s="16">
        <v>67.900000000000006</v>
      </c>
      <c r="Y42" s="16">
        <v>66.7</v>
      </c>
      <c r="Z42" s="8"/>
      <c r="AA42" s="16">
        <f>Y42-T42</f>
        <v>-33.299999999999997</v>
      </c>
    </row>
    <row r="43" spans="1:27" x14ac:dyDescent="0.3">
      <c r="A43" s="54" t="s">
        <v>53</v>
      </c>
      <c r="B43" s="14">
        <v>25214.2</v>
      </c>
      <c r="C43" s="14">
        <v>22167.4</v>
      </c>
      <c r="D43" s="68" t="s">
        <v>52</v>
      </c>
      <c r="E43" s="55"/>
      <c r="F43" s="16">
        <v>22.3</v>
      </c>
      <c r="G43" s="15">
        <v>20.100000000000001</v>
      </c>
      <c r="H43" s="68" t="s">
        <v>52</v>
      </c>
      <c r="I43" s="8"/>
      <c r="J43" s="8">
        <v>4.2</v>
      </c>
      <c r="K43" s="38">
        <v>5.4</v>
      </c>
      <c r="L43" s="68" t="s">
        <v>52</v>
      </c>
      <c r="M43" s="9"/>
      <c r="N43" s="53">
        <v>292600</v>
      </c>
      <c r="O43" s="52"/>
      <c r="P43" s="30">
        <f t="shared" si="8"/>
        <v>8.6172932330827068E-2</v>
      </c>
      <c r="Q43" s="30">
        <f t="shared" si="8"/>
        <v>7.5760082023239916E-2</v>
      </c>
      <c r="R43" s="68" t="s">
        <v>52</v>
      </c>
      <c r="S43" s="8"/>
      <c r="T43" s="8">
        <v>100</v>
      </c>
      <c r="U43" s="16">
        <v>85.26</v>
      </c>
      <c r="V43" s="16">
        <v>71.849999999999994</v>
      </c>
      <c r="W43" s="16">
        <v>63.97</v>
      </c>
      <c r="X43" s="16">
        <v>55</v>
      </c>
      <c r="Y43" s="68" t="s">
        <v>52</v>
      </c>
      <c r="Z43" s="8"/>
      <c r="AA43" s="68" t="s">
        <v>52</v>
      </c>
    </row>
    <row r="44" spans="1:27" x14ac:dyDescent="0.3">
      <c r="A44" s="29" t="s">
        <v>38</v>
      </c>
      <c r="B44" s="14">
        <v>54710.400000000001</v>
      </c>
      <c r="C44" s="14">
        <v>50088.5</v>
      </c>
      <c r="D44" s="14">
        <v>50705.7</v>
      </c>
      <c r="E44" s="14"/>
      <c r="F44" s="16">
        <v>21.1</v>
      </c>
      <c r="G44" s="15">
        <v>20.2</v>
      </c>
      <c r="H44" s="43">
        <v>20.9</v>
      </c>
      <c r="I44" s="8"/>
      <c r="J44" s="8">
        <v>1.9</v>
      </c>
      <c r="K44" s="38">
        <v>2.6</v>
      </c>
      <c r="L44" s="43">
        <v>3.2</v>
      </c>
      <c r="M44" s="9"/>
      <c r="N44" s="56">
        <v>721500</v>
      </c>
      <c r="O44" s="52"/>
      <c r="P44" s="30">
        <f t="shared" si="8"/>
        <v>7.5828690228690238E-2</v>
      </c>
      <c r="Q44" s="30">
        <f t="shared" si="8"/>
        <v>6.9422730422730422E-2</v>
      </c>
      <c r="R44" s="30">
        <f>D44/$N44</f>
        <v>7.0278170478170476E-2</v>
      </c>
      <c r="S44" s="8"/>
      <c r="T44" s="9">
        <v>100</v>
      </c>
      <c r="U44" s="57">
        <v>64.7</v>
      </c>
      <c r="V44" s="57">
        <v>40.200000000000003</v>
      </c>
      <c r="W44" s="57">
        <v>31.9</v>
      </c>
      <c r="X44" s="57">
        <v>30.6</v>
      </c>
      <c r="Y44" s="57">
        <v>31.6</v>
      </c>
      <c r="Z44" s="8"/>
      <c r="AA44" s="16">
        <f>Y44-T44</f>
        <v>-68.400000000000006</v>
      </c>
    </row>
    <row r="45" spans="1:27" x14ac:dyDescent="0.3">
      <c r="A45" s="58" t="s">
        <v>39</v>
      </c>
      <c r="B45" s="59">
        <v>10435212.199999999</v>
      </c>
      <c r="C45" s="59">
        <v>10181508</v>
      </c>
      <c r="D45" s="59">
        <v>9944531.0999999978</v>
      </c>
      <c r="E45" s="60"/>
      <c r="F45" s="62">
        <v>18.600000000000001</v>
      </c>
      <c r="G45" s="63">
        <v>16.7</v>
      </c>
      <c r="H45" s="64">
        <v>17.8</v>
      </c>
      <c r="I45" s="65"/>
      <c r="J45" s="64">
        <v>7.9</v>
      </c>
      <c r="K45" s="64">
        <v>8.6</v>
      </c>
      <c r="L45" s="64">
        <v>8.6</v>
      </c>
      <c r="M45" s="36"/>
      <c r="N45" s="59">
        <f>SUM(N30:N44)-N33-N38-N39-N43</f>
        <v>9715700</v>
      </c>
      <c r="O45" s="61"/>
      <c r="P45" s="66">
        <f t="shared" si="8"/>
        <v>1.074056650575872</v>
      </c>
      <c r="Q45" s="66">
        <f t="shared" si="8"/>
        <v>1.0479438434698478</v>
      </c>
      <c r="R45" s="66">
        <f>D45/$N45</f>
        <v>1.0235527136490421</v>
      </c>
      <c r="S45" s="65"/>
      <c r="T45" s="64">
        <v>100</v>
      </c>
      <c r="U45" s="62">
        <v>95.2</v>
      </c>
      <c r="V45" s="62">
        <v>89.98</v>
      </c>
      <c r="W45" s="62">
        <v>86.99</v>
      </c>
      <c r="X45" s="62">
        <v>85.4</v>
      </c>
      <c r="Y45" s="62">
        <v>83.7</v>
      </c>
      <c r="Z45" s="65"/>
      <c r="AA45" s="62">
        <f>Y45-T45</f>
        <v>-16.299999999999997</v>
      </c>
    </row>
    <row r="46" spans="1:27" s="3" customFormat="1" x14ac:dyDescent="0.3">
      <c r="A46"/>
      <c r="B46" s="5"/>
      <c r="C46" s="5"/>
      <c r="F46" s="6"/>
      <c r="N46"/>
      <c r="P46"/>
      <c r="Z46"/>
    </row>
  </sheetData>
  <sortState ref="B47:C80">
    <sortCondition ref="C47:C80"/>
  </sortState>
  <mergeCells count="8">
    <mergeCell ref="AA3:AA4"/>
    <mergeCell ref="T3:Y3"/>
    <mergeCell ref="B3:D3"/>
    <mergeCell ref="N3:N4"/>
    <mergeCell ref="A3:A4"/>
    <mergeCell ref="P3:R3"/>
    <mergeCell ref="F3:H3"/>
    <mergeCell ref="J3:L3"/>
  </mergeCells>
  <pageMargins left="0.75" right="0.75" top="1" bottom="1" header="0.5" footer="0.5"/>
  <pageSetup orientation="portrait" r:id="rId1"/>
  <headerFooter alignWithMargins="0"/>
  <ignoredErrors>
    <ignoredError sqref="B11:D11 B20:D20 N11:N45" formulaRange="1"/>
    <ignoredError sqref="U4:Y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2018-11-01T21:00:28Z</cp:lastPrinted>
  <dcterms:created xsi:type="dcterms:W3CDTF">2018-09-15T02:41:31Z</dcterms:created>
  <dcterms:modified xsi:type="dcterms:W3CDTF">2019-02-08T23:03:00Z</dcterms:modified>
</cp:coreProperties>
</file>